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885" windowHeight="1056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<sst xmlns="http://schemas.openxmlformats.org/spreadsheetml/2006/main" count="117" uniqueCount="55">
  <si>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</si>
  <si>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</si>
  <si>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</si>
  <si>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</si>
  <si>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</si>
  <si>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</si>
  <si>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</si>
  <si>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</si>
  <si>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</si>
  <si>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</si>
  <si>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</si>
  <si>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</si>
  <si>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</si>
  <si>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</si>
  <si>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</si>
  <si>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</si>
  <si>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Cl</t>
  </si>
  <si>
    <t>SnO</t>
  </si>
  <si>
    <t>Totals</t>
  </si>
  <si>
    <t>Cation</t>
  </si>
  <si>
    <t>Numbers</t>
  </si>
  <si>
    <t>Normalized</t>
  </si>
  <si>
    <t>to</t>
  </si>
  <si>
    <t>O</t>
  </si>
  <si>
    <t>Sn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</si>
  <si>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</si>
  <si>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</si>
  <si>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</si>
  <si>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</si>
  <si>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</si>
  <si>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</si>
  <si>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</si>
  <si>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</si>
  <si>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</si>
  <si>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</si>
  <si>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scap-s</t>
  </si>
  <si>
    <t>La</t>
  </si>
  <si>
    <t>sn_1</t>
  </si>
  <si>
    <t>H2O**</t>
  </si>
  <si>
    <t>Totals*</t>
  </si>
  <si>
    <t>H</t>
  </si>
  <si>
    <t xml:space="preserve"> </t>
  </si>
  <si>
    <t>Cl2=-O</t>
  </si>
  <si>
    <t>* = totals adjusted for Cl2=-O</t>
  </si>
  <si>
    <t>** = estimated by difference</t>
  </si>
  <si>
    <t>average</t>
  </si>
  <si>
    <t>stdev</t>
  </si>
  <si>
    <t>in formula</t>
  </si>
  <si>
    <t>Anion</t>
  </si>
  <si>
    <r>
      <t>Sn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21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16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14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</si>
  <si>
    <t>O in OH group</t>
  </si>
  <si>
    <t>(+) charges</t>
  </si>
  <si>
    <t>(OH) estimated by difference</t>
  </si>
  <si>
    <r>
      <t>Sn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21.00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16.00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14.00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</si>
  <si>
    <t>abhurite R060227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</si>
</sst>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workbookViewId="0" topLeftCell="A1">
      <selection activeCell="J7" sqref="J7"/>
    </sheetView>
  </sheetViews>
  <sheetFormatPr defaultColWidth="9.00390625" defaultRowHeight="13.5"/>
  <cols>
    <col min="1" max="1" width="5.875" style="1" customWidth="1"/>
    <col min="2" max="11" width="5.25390625" style="1" customWidth="1"/>
    <col min="12" max="12" width="4.125" style="1" customWidth="1"/>
    <col min="13" max="16384" width="5.25390625" style="1" customWidth="1"/>
  </cols>
  <sheetData>
    <row r="1" spans="2:4" ht="12.75">
      <c r="B1" s="8" t="s">
        <v>54</v>
      </c>
      <c r="C1" s="8"/>
      <c r="D1" s="8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1" t="s">
        <v>45</v>
      </c>
      <c r="N3" s="1" t="s">
        <v>46</v>
      </c>
    </row>
    <row r="4" spans="1:26" ht="12.75">
      <c r="A4" s="1" t="s">
        <v>17</v>
      </c>
      <c r="B4" s="3">
        <v>80</v>
      </c>
      <c r="C4" s="3">
        <v>79.73</v>
      </c>
      <c r="D4" s="3">
        <v>79.86</v>
      </c>
      <c r="E4" s="3">
        <v>79.16</v>
      </c>
      <c r="F4" s="3">
        <v>80.22</v>
      </c>
      <c r="G4" s="3">
        <v>79.97</v>
      </c>
      <c r="H4" s="3">
        <v>80.06</v>
      </c>
      <c r="I4" s="3">
        <v>80.03</v>
      </c>
      <c r="J4" s="3">
        <v>83.3</v>
      </c>
      <c r="K4" s="3">
        <v>80.31</v>
      </c>
      <c r="L4" s="3"/>
      <c r="M4" s="3">
        <f>AVERAGE(B4:K4)</f>
        <v>80.26399999999998</v>
      </c>
      <c r="N4" s="3">
        <f>STDEV(B4:K4)</f>
        <v>1.1126065492059665</v>
      </c>
      <c r="O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1" t="s">
        <v>16</v>
      </c>
      <c r="B5" s="3">
        <v>16.07295</v>
      </c>
      <c r="C5" s="3">
        <v>15.8793</v>
      </c>
      <c r="D5" s="3">
        <v>16.18914</v>
      </c>
      <c r="E5" s="3">
        <v>16.30533</v>
      </c>
      <c r="F5" s="3">
        <v>16.09877</v>
      </c>
      <c r="G5" s="3">
        <v>16.21496</v>
      </c>
      <c r="H5" s="3">
        <v>17.22194</v>
      </c>
      <c r="I5" s="3">
        <v>16.808819999999997</v>
      </c>
      <c r="J5" s="3">
        <v>14.936869999999999</v>
      </c>
      <c r="K5" s="3">
        <v>16.060039999999997</v>
      </c>
      <c r="L5" s="3"/>
      <c r="M5" s="3">
        <v>16.178812</v>
      </c>
      <c r="N5" s="3">
        <v>0.5931360998549332</v>
      </c>
      <c r="O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17" ht="12.75">
      <c r="A6" s="1" t="s">
        <v>39</v>
      </c>
      <c r="B6" s="3">
        <v>92.45</v>
      </c>
      <c r="C6" s="3">
        <v>92.03</v>
      </c>
      <c r="D6" s="3">
        <v>92.4</v>
      </c>
      <c r="E6" s="3">
        <v>91.79</v>
      </c>
      <c r="F6" s="3">
        <v>92.69</v>
      </c>
      <c r="G6" s="3">
        <v>92.53</v>
      </c>
      <c r="H6" s="3">
        <v>93.4</v>
      </c>
      <c r="I6" s="3">
        <v>93.05</v>
      </c>
      <c r="J6" s="3">
        <v>94.87</v>
      </c>
      <c r="K6" s="3">
        <v>92.75</v>
      </c>
      <c r="L6" s="3"/>
      <c r="M6" s="3">
        <f>AVERAGE(B6:K6)</f>
        <v>92.79599999999999</v>
      </c>
      <c r="N6" s="3">
        <f>STDEV(B6:K6)</f>
        <v>0.8621832751815699</v>
      </c>
      <c r="O6" s="3"/>
      <c r="P6" s="3"/>
      <c r="Q6" s="3"/>
    </row>
    <row r="7" spans="1:17" ht="12.75">
      <c r="A7" s="1" t="s">
        <v>38</v>
      </c>
      <c r="B7" s="3">
        <f>100-SUM(B4:B5)</f>
        <v>3.9270500000000084</v>
      </c>
      <c r="C7" s="3">
        <f aca="true" t="shared" si="0" ref="C7:K7">100-SUM(C4:C5)</f>
        <v>4.390699999999995</v>
      </c>
      <c r="D7" s="3">
        <f t="shared" si="0"/>
        <v>3.950860000000006</v>
      </c>
      <c r="E7" s="3">
        <f t="shared" si="0"/>
        <v>4.5346700000000055</v>
      </c>
      <c r="F7" s="3">
        <f t="shared" si="0"/>
        <v>3.6812299999999993</v>
      </c>
      <c r="G7" s="3">
        <f t="shared" si="0"/>
        <v>3.815039999999996</v>
      </c>
      <c r="H7" s="3">
        <f t="shared" si="0"/>
        <v>2.718059999999994</v>
      </c>
      <c r="I7" s="3">
        <f t="shared" si="0"/>
        <v>3.1611800000000017</v>
      </c>
      <c r="J7" s="3">
        <f t="shared" si="0"/>
        <v>1.7631300000000039</v>
      </c>
      <c r="K7" s="3">
        <f t="shared" si="0"/>
        <v>3.629959999999997</v>
      </c>
      <c r="L7" s="3"/>
      <c r="M7" s="3">
        <f aca="true" t="shared" si="1" ref="M7:M15">AVERAGE(B7:K7)</f>
        <v>3.557188000000001</v>
      </c>
      <c r="N7" s="3">
        <f aca="true" t="shared" si="2" ref="N7:N15">STDEV(B7:K7)</f>
        <v>0.8238635901490815</v>
      </c>
      <c r="O7" s="3"/>
      <c r="P7" s="3"/>
      <c r="Q7" s="3"/>
    </row>
    <row r="8" spans="1:17" ht="12.75">
      <c r="A8" s="1" t="s">
        <v>42</v>
      </c>
      <c r="B8" s="3">
        <f>100-B6-B7</f>
        <v>3.622949999999989</v>
      </c>
      <c r="C8" s="3">
        <f aca="true" t="shared" si="3" ref="C8:K8">100-C6-C7</f>
        <v>3.5793000000000035</v>
      </c>
      <c r="D8" s="3">
        <f t="shared" si="3"/>
        <v>3.6491399999999885</v>
      </c>
      <c r="E8" s="3">
        <f t="shared" si="3"/>
        <v>3.675329999999988</v>
      </c>
      <c r="F8" s="3">
        <f t="shared" si="3"/>
        <v>3.628770000000003</v>
      </c>
      <c r="G8" s="3">
        <f t="shared" si="3"/>
        <v>3.6549600000000027</v>
      </c>
      <c r="H8" s="3">
        <f t="shared" si="3"/>
        <v>3.88194</v>
      </c>
      <c r="I8" s="3">
        <f t="shared" si="3"/>
        <v>3.788820000000001</v>
      </c>
      <c r="J8" s="3">
        <f t="shared" si="3"/>
        <v>3.3668699999999916</v>
      </c>
      <c r="K8" s="3">
        <f t="shared" si="3"/>
        <v>3.620040000000003</v>
      </c>
      <c r="L8" s="3"/>
      <c r="M8" s="3">
        <f>AVERAGE(B8:K8)</f>
        <v>3.646811999999997</v>
      </c>
      <c r="N8" s="3">
        <f>STDEV(B8:K8)</f>
        <v>0.13369682808504618</v>
      </c>
      <c r="O8" s="3"/>
      <c r="P8" s="3"/>
      <c r="Q8" s="3"/>
    </row>
    <row r="9" spans="1:17" ht="12.75">
      <c r="A9" s="1" t="s">
        <v>43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>
      <c r="A10" s="1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s="1" t="s">
        <v>19</v>
      </c>
      <c r="B12" s="3" t="s">
        <v>20</v>
      </c>
      <c r="C12" s="3" t="s">
        <v>21</v>
      </c>
      <c r="D12" s="3" t="s">
        <v>22</v>
      </c>
      <c r="E12" s="7">
        <v>28</v>
      </c>
      <c r="F12" s="7" t="s">
        <v>23</v>
      </c>
      <c r="G12" s="3"/>
      <c r="H12" s="3"/>
      <c r="I12" s="3"/>
      <c r="J12" s="3"/>
      <c r="K12" s="3"/>
      <c r="L12" s="3"/>
      <c r="M12" s="1" t="s">
        <v>45</v>
      </c>
      <c r="N12" s="1" t="s">
        <v>46</v>
      </c>
      <c r="O12" s="3" t="s">
        <v>47</v>
      </c>
      <c r="P12" s="3"/>
      <c r="Q12" s="3" t="s">
        <v>51</v>
      </c>
    </row>
    <row r="13" spans="1:17" ht="12.75">
      <c r="A13" s="1" t="s">
        <v>24</v>
      </c>
      <c r="B13" s="2">
        <v>20.481957331467747</v>
      </c>
      <c r="C13" s="2">
        <v>19.833070038216817</v>
      </c>
      <c r="D13" s="2">
        <v>20.43900475766662</v>
      </c>
      <c r="E13" s="2">
        <v>19.60306532288657</v>
      </c>
      <c r="F13" s="2">
        <v>20.84672381819703</v>
      </c>
      <c r="G13" s="2">
        <v>20.637991502337396</v>
      </c>
      <c r="H13" s="2">
        <v>22.330978622273452</v>
      </c>
      <c r="I13" s="2">
        <v>21.61559432388557</v>
      </c>
      <c r="J13" s="2">
        <v>24.17400174113229</v>
      </c>
      <c r="K13" s="2">
        <v>20.927092325305246</v>
      </c>
      <c r="L13" s="2"/>
      <c r="M13" s="2">
        <f t="shared" si="1"/>
        <v>21.088947978336872</v>
      </c>
      <c r="N13" s="2">
        <f t="shared" si="2"/>
        <v>1.3417122250751712</v>
      </c>
      <c r="O13" s="4">
        <v>21</v>
      </c>
      <c r="P13" s="1">
        <v>2</v>
      </c>
      <c r="Q13" s="3">
        <f>O13*P13</f>
        <v>42</v>
      </c>
    </row>
    <row r="14" spans="1:17" ht="12.75">
      <c r="A14" s="1" t="s">
        <v>40</v>
      </c>
      <c r="B14" s="2">
        <v>15.036085337064508</v>
      </c>
      <c r="C14" s="2">
        <v>16.33385992356637</v>
      </c>
      <c r="D14" s="2">
        <v>15.121990484666767</v>
      </c>
      <c r="E14" s="2">
        <v>16.79386935422686</v>
      </c>
      <c r="F14" s="2">
        <v>14.306552363605938</v>
      </c>
      <c r="G14" s="2">
        <v>14.724016995325202</v>
      </c>
      <c r="H14" s="2">
        <v>11.338042755453092</v>
      </c>
      <c r="I14" s="2">
        <v>12.76881135222885</v>
      </c>
      <c r="J14" s="2">
        <v>7.651996517735423</v>
      </c>
      <c r="K14" s="2">
        <v>14.145815349389512</v>
      </c>
      <c r="L14" s="2"/>
      <c r="M14" s="2">
        <f t="shared" si="1"/>
        <v>13.822104043326252</v>
      </c>
      <c r="N14" s="2">
        <f t="shared" si="2"/>
        <v>2.683424450150314</v>
      </c>
      <c r="O14" s="4">
        <v>14</v>
      </c>
      <c r="P14" s="1">
        <v>1</v>
      </c>
      <c r="Q14" s="3">
        <f>O14*P14</f>
        <v>14</v>
      </c>
    </row>
    <row r="15" spans="1:17" ht="12.75">
      <c r="A15" s="1" t="s">
        <v>18</v>
      </c>
      <c r="B15" s="2">
        <v>59.596</v>
      </c>
      <c r="C15" s="2">
        <v>59.076</v>
      </c>
      <c r="D15" s="2">
        <v>60.151</v>
      </c>
      <c r="E15" s="2">
        <v>61.176</v>
      </c>
      <c r="F15" s="2">
        <v>59.546</v>
      </c>
      <c r="G15" s="2">
        <v>60.19</v>
      </c>
      <c r="H15" s="2">
        <v>64.165</v>
      </c>
      <c r="I15" s="2">
        <v>62.478</v>
      </c>
      <c r="J15" s="2">
        <v>53.429</v>
      </c>
      <c r="K15" s="2">
        <v>59.319</v>
      </c>
      <c r="L15" s="2"/>
      <c r="M15" s="2">
        <f t="shared" si="1"/>
        <v>59.9126</v>
      </c>
      <c r="N15" s="2">
        <f t="shared" si="2"/>
        <v>2.7832456752664383</v>
      </c>
      <c r="O15" s="4"/>
      <c r="P15" s="3"/>
      <c r="Q15" s="7">
        <f>SUM(Q13:Q14)</f>
        <v>56</v>
      </c>
    </row>
    <row r="16" spans="2:16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"/>
      <c r="N16" s="2"/>
      <c r="O16" s="4"/>
      <c r="P16" s="3"/>
    </row>
    <row r="17" spans="1:17" ht="12.75">
      <c r="A17" s="1" t="s">
        <v>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2"/>
      <c r="N17" s="2"/>
      <c r="O17" s="4"/>
      <c r="P17" s="3"/>
      <c r="Q17" s="3" t="s">
        <v>51</v>
      </c>
    </row>
    <row r="18" spans="1:17" ht="12.75">
      <c r="A18" s="1" t="s">
        <v>16</v>
      </c>
      <c r="B18" s="2">
        <v>15.635999571579868</v>
      </c>
      <c r="C18" s="2">
        <v>15.008874329648375</v>
      </c>
      <c r="D18" s="2">
        <v>15.743554929040185</v>
      </c>
      <c r="E18" s="2">
        <v>15.342508779658086</v>
      </c>
      <c r="F18" s="2">
        <v>15.896314153231483</v>
      </c>
      <c r="G18" s="2">
        <v>15.900281055325399</v>
      </c>
      <c r="H18" s="2">
        <v>18.252519789001962</v>
      </c>
      <c r="I18" s="2">
        <v>17.25043999153225</v>
      </c>
      <c r="J18" s="2">
        <v>16.47068778788532</v>
      </c>
      <c r="K18" s="2">
        <v>15.9013674393486</v>
      </c>
      <c r="L18" s="2"/>
      <c r="M18" s="2">
        <f>AVERAGE(B18:K18)</f>
        <v>16.140254782625153</v>
      </c>
      <c r="N18" s="2">
        <f>STDEV(B18:K18)</f>
        <v>0.960647161250917</v>
      </c>
      <c r="O18" s="4">
        <v>16</v>
      </c>
      <c r="P18" s="6">
        <v>1</v>
      </c>
      <c r="Q18" s="3">
        <f>O18*P18</f>
        <v>16</v>
      </c>
    </row>
    <row r="19" spans="1:17" ht="12.75">
      <c r="A19" s="1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N19" s="3"/>
      <c r="O19" s="4">
        <v>6</v>
      </c>
      <c r="P19" s="6">
        <v>2</v>
      </c>
      <c r="Q19" s="3">
        <f>O19*P19</f>
        <v>12</v>
      </c>
    </row>
    <row r="20" spans="1:17" ht="12.75">
      <c r="A20" s="1" t="s">
        <v>50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N20" s="3"/>
      <c r="O20" s="4">
        <v>14</v>
      </c>
      <c r="P20" s="6">
        <v>2</v>
      </c>
      <c r="Q20" s="3">
        <f>O20*P20</f>
        <v>28</v>
      </c>
    </row>
    <row r="21" spans="2:17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N21" s="3"/>
      <c r="O21" s="4"/>
      <c r="P21" s="3"/>
      <c r="Q21" s="7">
        <f>SUM(Q18:Q20)</f>
        <v>56</v>
      </c>
    </row>
    <row r="22" ht="23.25">
      <c r="H22" s="5" t="s">
        <v>49</v>
      </c>
    </row>
    <row r="23" spans="8:15" ht="23.25">
      <c r="H23" s="5" t="s">
        <v>53</v>
      </c>
      <c r="N23" s="1" t="s">
        <v>52</v>
      </c>
      <c r="O23" s="3"/>
    </row>
    <row r="24" spans="8:15" ht="13.5">
      <c r="H24"/>
      <c r="O24" s="3"/>
    </row>
    <row r="25" spans="1:15" ht="12.75">
      <c r="A25" s="1" t="s">
        <v>25</v>
      </c>
      <c r="B25" s="1" t="s">
        <v>26</v>
      </c>
      <c r="C25" s="1" t="s">
        <v>27</v>
      </c>
      <c r="D25" s="1" t="s">
        <v>28</v>
      </c>
      <c r="E25" s="1" t="s">
        <v>29</v>
      </c>
      <c r="F25" s="1" t="s">
        <v>30</v>
      </c>
      <c r="G25" s="1" t="s">
        <v>31</v>
      </c>
      <c r="H25" s="1" t="s">
        <v>32</v>
      </c>
      <c r="O25" s="3"/>
    </row>
    <row r="26" spans="1:8" ht="12.75">
      <c r="A26" s="1" t="s">
        <v>33</v>
      </c>
      <c r="B26" s="1" t="s">
        <v>16</v>
      </c>
      <c r="C26" s="1" t="s">
        <v>34</v>
      </c>
      <c r="D26" s="1">
        <v>20</v>
      </c>
      <c r="E26" s="1">
        <v>10</v>
      </c>
      <c r="F26" s="1">
        <v>500</v>
      </c>
      <c r="G26" s="1">
        <v>-250</v>
      </c>
      <c r="H26" s="1" t="s">
        <v>35</v>
      </c>
    </row>
    <row r="27" spans="1:8" ht="12.75">
      <c r="A27" s="1" t="s">
        <v>33</v>
      </c>
      <c r="B27" s="1" t="s">
        <v>24</v>
      </c>
      <c r="C27" s="1" t="s">
        <v>36</v>
      </c>
      <c r="D27" s="1">
        <v>20</v>
      </c>
      <c r="E27" s="1">
        <v>10</v>
      </c>
      <c r="F27" s="1">
        <v>500</v>
      </c>
      <c r="G27" s="1">
        <v>-500</v>
      </c>
      <c r="H27" s="1" t="s">
        <v>37</v>
      </c>
    </row>
    <row r="30" spans="1:14" ht="12.75">
      <c r="A30" s="1" t="s">
        <v>41</v>
      </c>
      <c r="B30" s="2" t="s">
        <v>41</v>
      </c>
      <c r="C30" s="2" t="s">
        <v>41</v>
      </c>
      <c r="D30" s="2" t="s">
        <v>41</v>
      </c>
      <c r="E30" s="2" t="s">
        <v>41</v>
      </c>
      <c r="F30" s="2" t="s">
        <v>41</v>
      </c>
      <c r="G30" s="2" t="s">
        <v>41</v>
      </c>
      <c r="H30" s="2" t="s">
        <v>41</v>
      </c>
      <c r="I30" s="2" t="s">
        <v>41</v>
      </c>
      <c r="J30" s="2" t="s">
        <v>41</v>
      </c>
      <c r="K30" s="2" t="s">
        <v>41</v>
      </c>
      <c r="L30" s="2"/>
      <c r="M30" s="2"/>
      <c r="N30" s="2"/>
    </row>
    <row r="31" spans="1:14" ht="12.75">
      <c r="A31" s="1" t="s">
        <v>41</v>
      </c>
      <c r="B31" s="2" t="s">
        <v>41</v>
      </c>
      <c r="C31" s="2" t="s">
        <v>41</v>
      </c>
      <c r="D31" s="2" t="s">
        <v>41</v>
      </c>
      <c r="E31" s="2" t="s">
        <v>41</v>
      </c>
      <c r="F31" s="2" t="s">
        <v>41</v>
      </c>
      <c r="G31" s="2" t="s">
        <v>41</v>
      </c>
      <c r="H31" s="2" t="s">
        <v>41</v>
      </c>
      <c r="I31" s="2" t="s">
        <v>41</v>
      </c>
      <c r="J31" s="2" t="s">
        <v>41</v>
      </c>
      <c r="K31" s="2" t="s">
        <v>41</v>
      </c>
      <c r="L31" s="2"/>
      <c r="M31" s="2"/>
      <c r="N31" s="2"/>
    </row>
    <row r="32" spans="1:11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G32" s="1" t="s">
        <v>41</v>
      </c>
      <c r="H32" s="1" t="s">
        <v>41</v>
      </c>
      <c r="I32" s="1" t="s">
        <v>41</v>
      </c>
      <c r="J32" s="1" t="s">
        <v>41</v>
      </c>
      <c r="K32" s="1" t="s">
        <v>41</v>
      </c>
    </row>
    <row r="33" spans="1:11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G33" s="1" t="s">
        <v>41</v>
      </c>
      <c r="H33" s="1" t="s">
        <v>41</v>
      </c>
      <c r="I33" s="1" t="s">
        <v>41</v>
      </c>
      <c r="J33" s="1" t="s">
        <v>41</v>
      </c>
      <c r="K33" s="1" t="s">
        <v>41</v>
      </c>
    </row>
    <row r="34" spans="1:11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G34" s="1" t="s">
        <v>41</v>
      </c>
      <c r="H34" s="1" t="s">
        <v>41</v>
      </c>
      <c r="I34" s="1" t="s">
        <v>41</v>
      </c>
      <c r="J34" s="1" t="s">
        <v>41</v>
      </c>
      <c r="K34" s="1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2008-03-13T23:16:00Z</dcterms:created>
  <dcterms:modified xsi:type="dcterms:W3CDTF">2008-03-13T23:17:38Z</dcterms:modified>
  <cp:category/>
  <cp:version/>
  <cp:contentType/>
  <cp:contentStatus/>
</cp:coreProperties>
</file>