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2405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<sst xmlns="http://schemas.openxmlformats.org/spreadsheetml/2006/main" count="102" uniqueCount="83">
  <si>
    <t>Electron Microprobe Data</t>
  </si>
  <si>
    <r>
      <t xml:space="preserve">Rruff ID: </t>
    </r>
    <r>
      <rPr>
        <b/>
        <sz val="12"/>
        <rFont val="Times New Roman"/>
        <family val="1"/>
      </rPr>
      <t>R060045</t>
    </r>
  </si>
  <si>
    <t xml:space="preserve">Mineral:  </t>
  </si>
  <si>
    <t>Actinolite</t>
  </si>
  <si>
    <t xml:space="preserve">Locality: </t>
  </si>
  <si>
    <t xml:space="preserve">WDS scan: </t>
  </si>
  <si>
    <t>Ca Mg Fe Al Si</t>
  </si>
  <si>
    <t>Weight Percents</t>
  </si>
  <si>
    <t>R060045</t>
  </si>
  <si>
    <t>Sample</t>
  </si>
  <si>
    <t>Average</t>
  </si>
  <si>
    <t>StDev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</si>
  <si>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</si>
  <si>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</si>
  <si>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</si>
  <si>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</si>
  <si>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</si>
  <si>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</si>
  <si>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</si>
  <si>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</si>
  <si>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</si>
  <si>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Total</t>
  </si>
  <si>
    <t>ACN</t>
  </si>
  <si>
    <t>CNISF*</t>
  </si>
  <si>
    <t>TSi</t>
  </si>
  <si>
    <t>TAl</t>
  </si>
  <si>
    <t>Sum_T</t>
  </si>
  <si>
    <t>CMg</t>
  </si>
  <si>
    <t>CFe2</t>
  </si>
  <si>
    <t>CAl</t>
  </si>
  <si>
    <t>CFe3</t>
  </si>
  <si>
    <t>CTi</t>
  </si>
  <si>
    <t>CMn</t>
  </si>
  <si>
    <t>Sum_C</t>
  </si>
  <si>
    <t>BCa</t>
  </si>
  <si>
    <t>BNa</t>
  </si>
  <si>
    <t>Sum_B</t>
  </si>
  <si>
    <t>Sum_oxy</t>
  </si>
  <si>
    <t>Ideal Chemistry: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</si>
  <si>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(Mg,Fe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</si>
  <si>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Calculated Chemistry:</t>
  </si>
  <si>
    <t>Microprobe Calibration Data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</si>
  <si>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</si>
  <si>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</si>
  <si>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</si>
  <si>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</si>
  <si>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</si>
  <si>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</si>
  <si>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</si>
  <si>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</si>
  <si>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</si>
  <si>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F</t>
  </si>
  <si>
    <t>Ka</t>
  </si>
  <si>
    <t>MgF2</t>
  </si>
  <si>
    <t>Na</t>
  </si>
  <si>
    <t>albite-Cr</t>
  </si>
  <si>
    <t>Si</t>
  </si>
  <si>
    <t>diopside</t>
  </si>
  <si>
    <t>Mg</t>
  </si>
  <si>
    <t>Al</t>
  </si>
  <si>
    <t>anor-s</t>
  </si>
  <si>
    <t>PET</t>
  </si>
  <si>
    <t>K</t>
  </si>
  <si>
    <t>kspar-OR1</t>
  </si>
  <si>
    <t>Ca</t>
  </si>
  <si>
    <t>Mn</t>
  </si>
  <si>
    <t>rhod-791</t>
  </si>
  <si>
    <t>Ti</t>
  </si>
  <si>
    <t>rutile1</t>
  </si>
  <si>
    <t>LIF</t>
  </si>
  <si>
    <t>Fe</t>
  </si>
  <si>
    <t>fayalite</t>
  </si>
  <si>
    <t>Instrument: Cameca SX50</t>
  </si>
  <si>
    <t>Sample Voltage: 15 kV</t>
  </si>
  <si>
    <t>Acceleration Current: 10 nA</t>
  </si>
  <si>
    <t>Beam Size: 10 microns</t>
  </si>
  <si>
    <t>Date of Analysis:</t>
  </si>
  <si>
    <t>ACN: Average Number of Cations</t>
  </si>
  <si>
    <t>NCN: Normalized Cation Numbers =ACN*</t>
  </si>
  <si>
    <t>StDev: Standard Deviation</t>
  </si>
  <si>
    <t>CNISF* = cation numbers in structural formulae, charge balanced</t>
  </si>
  <si>
    <t>charge (+)</t>
  </si>
  <si>
    <r>
      <t>(Ca</t>
    </r>
    <r>
      <rPr>
        <vertAlign val="subscript"/>
        <sz val="14"/>
        <rFont val="Times New Roman"/>
        <family val="1"/>
      </rPr>
      <t>1.99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4.20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0.59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7.82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</si>
</sst>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Courier New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Courier New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4"/>
      <name val="Courier New"/>
      <family val="3"/>
    </font>
    <font>
      <sz val="8"/>
      <name val="Courier New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19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14" fontId="13" fillId="0" borderId="0" xfId="0" applyNumberFormat="1" applyFont="1" applyAlignment="1">
      <alignment/>
    </xf>
    <xf numFmtId="14" fontId="14" fillId="0" borderId="0" xfId="0" applyNumberFormat="1" applyFont="1" applyFill="1" applyBorder="1" applyAlignment="1">
      <alignment/>
    </xf>
    <xf numFmtId="14" fontId="14" fillId="0" borderId="3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2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ruff.info/index.php/r=sample_detail/sample_id=1523/sample_search_id=lillWBCvORIPQmWBRTwzftx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workbookViewId="0" topLeftCell="A1">
      <selection activeCell="E38" sqref="E38"/>
    </sheetView>
  </sheetViews>
  <sheetFormatPr defaultColWidth="9.00390625" defaultRowHeight="13.5"/>
  <cols>
    <col min="1" max="17" width="5.25390625" style="2" customWidth="1"/>
    <col min="18" max="18" width="2.875" style="2" customWidth="1"/>
    <col min="19" max="21" width="5.25390625" style="2" customWidth="1"/>
    <col min="22" max="22" width="3.50390625" style="2" customWidth="1"/>
    <col min="23" max="16384" width="5.25390625" style="2" customWidth="1"/>
  </cols>
  <sheetData>
    <row r="1" spans="1:2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4.5" customHeight="1">
      <c r="G3" s="4"/>
    </row>
    <row r="4" spans="1:6" s="5" customFormat="1" ht="15.75">
      <c r="A4" s="5" t="s">
        <v>1</v>
      </c>
      <c r="B4" s="6"/>
      <c r="D4" s="5" t="s">
        <v>2</v>
      </c>
      <c r="F4" s="7" t="s">
        <v>3</v>
      </c>
    </row>
    <row r="5" spans="1:15" s="5" customFormat="1" ht="15.75">
      <c r="A5" s="8" t="s">
        <v>4</v>
      </c>
      <c r="B5" s="8"/>
      <c r="K5" s="9"/>
      <c r="L5" s="9"/>
      <c r="M5" s="9"/>
      <c r="N5" s="9"/>
      <c r="O5" s="9"/>
    </row>
    <row r="6" spans="1:18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1" t="s">
        <v>5</v>
      </c>
      <c r="L6" s="11"/>
      <c r="M6" s="11" t="s">
        <v>6</v>
      </c>
      <c r="N6" s="11"/>
      <c r="O6" s="12"/>
      <c r="P6" s="10"/>
      <c r="Q6" s="10"/>
      <c r="R6" s="10"/>
    </row>
    <row r="7" spans="1:18" ht="12.75">
      <c r="A7" s="13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2"/>
      <c r="Q7" s="12"/>
      <c r="R7" s="12"/>
    </row>
    <row r="8" ht="12.75">
      <c r="A8" s="2" t="s">
        <v>8</v>
      </c>
    </row>
    <row r="9" spans="1:20" ht="12.75">
      <c r="A9" s="2" t="s">
        <v>9</v>
      </c>
      <c r="B9" s="2">
        <v>1</v>
      </c>
      <c r="C9" s="2">
        <v>10</v>
      </c>
      <c r="D9" s="2">
        <v>11</v>
      </c>
      <c r="E9" s="2">
        <v>12</v>
      </c>
      <c r="F9" s="2">
        <v>13</v>
      </c>
      <c r="G9" s="2">
        <v>14</v>
      </c>
      <c r="H9" s="2">
        <v>15</v>
      </c>
      <c r="I9" s="2">
        <v>16</v>
      </c>
      <c r="J9" s="2">
        <v>17</v>
      </c>
      <c r="K9" s="2">
        <v>18</v>
      </c>
      <c r="L9" s="2">
        <v>2</v>
      </c>
      <c r="M9" s="2">
        <v>3</v>
      </c>
      <c r="N9" s="2">
        <v>4</v>
      </c>
      <c r="O9" s="2">
        <v>5</v>
      </c>
      <c r="P9" s="2">
        <v>6</v>
      </c>
      <c r="Q9" s="2">
        <v>9</v>
      </c>
      <c r="S9" s="2" t="s">
        <v>10</v>
      </c>
      <c r="T9" s="2" t="s">
        <v>11</v>
      </c>
    </row>
    <row r="10" spans="1:20" ht="12.75">
      <c r="A10" s="2" t="s">
        <v>12</v>
      </c>
      <c r="B10" s="14">
        <v>55.448</v>
      </c>
      <c r="C10" s="14">
        <v>55.645</v>
      </c>
      <c r="D10" s="14">
        <v>55.776</v>
      </c>
      <c r="E10" s="14">
        <v>55.23</v>
      </c>
      <c r="F10" s="14">
        <v>55.495</v>
      </c>
      <c r="G10" s="14">
        <v>55.324</v>
      </c>
      <c r="H10" s="14">
        <v>55.728</v>
      </c>
      <c r="I10" s="14">
        <v>55.867</v>
      </c>
      <c r="J10" s="14">
        <v>55.64</v>
      </c>
      <c r="K10" s="14">
        <v>55.811</v>
      </c>
      <c r="L10" s="14">
        <v>55.25</v>
      </c>
      <c r="M10" s="14">
        <v>55.091</v>
      </c>
      <c r="N10" s="14">
        <v>55.016</v>
      </c>
      <c r="O10" s="14">
        <v>55.647</v>
      </c>
      <c r="P10" s="14">
        <v>54.813</v>
      </c>
      <c r="Q10" s="14">
        <v>55.442</v>
      </c>
      <c r="S10" s="14">
        <f>AVERAGE(B10:Q10)</f>
        <v>55.451437500000004</v>
      </c>
      <c r="T10" s="14">
        <f>STDEV(B10:Q10)</f>
        <v>0.3087659240143234</v>
      </c>
    </row>
    <row r="11" spans="1:20" ht="12.75">
      <c r="A11" s="2" t="s">
        <v>13</v>
      </c>
      <c r="B11" s="14">
        <v>0.042</v>
      </c>
      <c r="C11" s="14">
        <v>0.011</v>
      </c>
      <c r="D11" s="14">
        <v>0.099</v>
      </c>
      <c r="E11" s="14">
        <v>0.084</v>
      </c>
      <c r="F11" s="14">
        <v>0</v>
      </c>
      <c r="G11" s="14">
        <v>0.03</v>
      </c>
      <c r="H11" s="14">
        <v>0.087</v>
      </c>
      <c r="I11" s="14">
        <v>0.068</v>
      </c>
      <c r="J11" s="14">
        <v>0.114</v>
      </c>
      <c r="K11" s="14">
        <v>0.118</v>
      </c>
      <c r="L11" s="14">
        <v>0.144</v>
      </c>
      <c r="M11" s="14">
        <v>0.194</v>
      </c>
      <c r="N11" s="14">
        <v>0</v>
      </c>
      <c r="O11" s="14">
        <v>0.072</v>
      </c>
      <c r="P11" s="14">
        <v>0.14</v>
      </c>
      <c r="Q11" s="14">
        <v>0.019</v>
      </c>
      <c r="S11" s="14">
        <f>AVERAGE(B11:Q11)</f>
        <v>0.07637500000000001</v>
      </c>
      <c r="T11" s="14">
        <f>STDEV(B11:Q11)</f>
        <v>0.057120778472753084</v>
      </c>
    </row>
    <row r="12" spans="1:20" ht="12.75">
      <c r="A12" s="2" t="s">
        <v>14</v>
      </c>
      <c r="B12" s="14">
        <v>1.686</v>
      </c>
      <c r="C12" s="14">
        <v>1.617</v>
      </c>
      <c r="D12" s="14">
        <v>1.722</v>
      </c>
      <c r="E12" s="14">
        <v>1.786</v>
      </c>
      <c r="F12" s="14">
        <v>1.676</v>
      </c>
      <c r="G12" s="14">
        <v>1.749</v>
      </c>
      <c r="H12" s="14">
        <v>1.678</v>
      </c>
      <c r="I12" s="14">
        <v>1.629</v>
      </c>
      <c r="J12" s="14">
        <v>1.74</v>
      </c>
      <c r="K12" s="14">
        <v>1.688</v>
      </c>
      <c r="L12" s="14">
        <v>1.856</v>
      </c>
      <c r="M12" s="14">
        <v>2.155</v>
      </c>
      <c r="N12" s="14">
        <v>1.762</v>
      </c>
      <c r="O12" s="14">
        <v>1.57</v>
      </c>
      <c r="P12" s="14">
        <v>2.169</v>
      </c>
      <c r="Q12" s="14">
        <v>1.803</v>
      </c>
      <c r="S12" s="14">
        <f>AVERAGE(B12:Q12)</f>
        <v>1.7678750000000003</v>
      </c>
      <c r="T12" s="14">
        <f>STDEV(B12:Q12)</f>
        <v>0.17013205655215363</v>
      </c>
    </row>
    <row r="13" spans="1:20" ht="12.75">
      <c r="A13" s="2" t="s">
        <v>15</v>
      </c>
      <c r="B13" s="14">
        <v>5.732</v>
      </c>
      <c r="C13" s="14">
        <v>5.548</v>
      </c>
      <c r="D13" s="14">
        <v>5.512</v>
      </c>
      <c r="E13" s="14">
        <v>6.159</v>
      </c>
      <c r="F13" s="14">
        <v>5.316</v>
      </c>
      <c r="G13" s="14">
        <v>5.52</v>
      </c>
      <c r="H13" s="14">
        <v>5.521</v>
      </c>
      <c r="I13" s="14">
        <v>5.548</v>
      </c>
      <c r="J13" s="14">
        <v>5.87</v>
      </c>
      <c r="K13" s="14">
        <v>6.074</v>
      </c>
      <c r="L13" s="14">
        <v>6.014</v>
      </c>
      <c r="M13" s="14">
        <v>5.971</v>
      </c>
      <c r="N13" s="14">
        <v>5.583</v>
      </c>
      <c r="O13" s="14">
        <v>5.441</v>
      </c>
      <c r="P13" s="14">
        <v>6.554</v>
      </c>
      <c r="Q13" s="14">
        <v>5.763</v>
      </c>
      <c r="S13" s="14">
        <f>AVERAGE(B13:Q13)</f>
        <v>5.757875</v>
      </c>
      <c r="T13" s="14">
        <f>STDEV(B13:Q13)</f>
        <v>0.3272542080198078</v>
      </c>
    </row>
    <row r="14" spans="1:20" ht="12.75">
      <c r="A14" s="2" t="s">
        <v>16</v>
      </c>
      <c r="B14" s="14">
        <v>0.168</v>
      </c>
      <c r="C14" s="14">
        <v>0.12</v>
      </c>
      <c r="D14" s="14">
        <v>0.129</v>
      </c>
      <c r="E14" s="14">
        <v>0.182</v>
      </c>
      <c r="F14" s="14">
        <v>0.133</v>
      </c>
      <c r="G14" s="14">
        <v>0.146</v>
      </c>
      <c r="H14" s="14">
        <v>0.19</v>
      </c>
      <c r="I14" s="14">
        <v>0.152</v>
      </c>
      <c r="J14" s="14">
        <v>0.175</v>
      </c>
      <c r="K14" s="14">
        <v>0.172</v>
      </c>
      <c r="L14" s="14">
        <v>0.157</v>
      </c>
      <c r="M14" s="14">
        <v>0.182</v>
      </c>
      <c r="N14" s="14">
        <v>0.094</v>
      </c>
      <c r="O14" s="14">
        <v>0.16</v>
      </c>
      <c r="P14" s="14">
        <v>0.187</v>
      </c>
      <c r="Q14" s="14">
        <v>0.118</v>
      </c>
      <c r="S14" s="14">
        <f>AVERAGE(B14:Q14)</f>
        <v>0.1540625</v>
      </c>
      <c r="T14" s="14">
        <f>STDEV(B14:Q14)</f>
        <v>0.02845456905314148</v>
      </c>
    </row>
    <row r="15" spans="1:20" ht="12.75">
      <c r="A15" s="2" t="s">
        <v>17</v>
      </c>
      <c r="B15" s="14">
        <v>20.022</v>
      </c>
      <c r="C15" s="14">
        <v>20.135</v>
      </c>
      <c r="D15" s="14">
        <v>20.278</v>
      </c>
      <c r="E15" s="14">
        <v>19.999</v>
      </c>
      <c r="F15" s="14">
        <v>20.27</v>
      </c>
      <c r="G15" s="14">
        <v>20.179</v>
      </c>
      <c r="H15" s="14">
        <v>20.368</v>
      </c>
      <c r="I15" s="14">
        <v>20.336</v>
      </c>
      <c r="J15" s="14">
        <v>19.94</v>
      </c>
      <c r="K15" s="14">
        <v>20.022</v>
      </c>
      <c r="L15" s="14">
        <v>20.006</v>
      </c>
      <c r="M15" s="14">
        <v>19.716</v>
      </c>
      <c r="N15" s="14">
        <v>19.924</v>
      </c>
      <c r="O15" s="14">
        <v>20.216</v>
      </c>
      <c r="P15" s="14">
        <v>19.236</v>
      </c>
      <c r="Q15" s="14">
        <v>20.139</v>
      </c>
      <c r="S15" s="14">
        <f>AVERAGE(B15:Q15)</f>
        <v>20.049125</v>
      </c>
      <c r="T15" s="14">
        <f>STDEV(B15:Q15)</f>
        <v>0.27699190722229095</v>
      </c>
    </row>
    <row r="16" spans="1:20" ht="12.75">
      <c r="A16" s="2" t="s">
        <v>18</v>
      </c>
      <c r="B16" s="14">
        <v>13.055</v>
      </c>
      <c r="C16" s="14">
        <v>13.192</v>
      </c>
      <c r="D16" s="14">
        <v>13.159</v>
      </c>
      <c r="E16" s="14">
        <v>13.054</v>
      </c>
      <c r="F16" s="14">
        <v>13.265</v>
      </c>
      <c r="G16" s="14">
        <v>13.2</v>
      </c>
      <c r="H16" s="14">
        <v>13.12</v>
      </c>
      <c r="I16" s="14">
        <v>13.161</v>
      </c>
      <c r="J16" s="14">
        <v>13.128</v>
      </c>
      <c r="K16" s="14">
        <v>13.326</v>
      </c>
      <c r="L16" s="14">
        <v>13.025</v>
      </c>
      <c r="M16" s="14">
        <v>13.071</v>
      </c>
      <c r="N16" s="14">
        <v>13.17</v>
      </c>
      <c r="O16" s="14">
        <v>13.194</v>
      </c>
      <c r="P16" s="14">
        <v>13.013</v>
      </c>
      <c r="Q16" s="14">
        <v>13.243</v>
      </c>
      <c r="S16" s="14">
        <f>AVERAGE(B16:Q16)</f>
        <v>13.148499999999999</v>
      </c>
      <c r="T16" s="14">
        <f>STDEV(B16:Q16)</f>
        <v>0.08939649508441169</v>
      </c>
    </row>
    <row r="17" spans="1:20" ht="12.75">
      <c r="A17" s="2" t="s">
        <v>19</v>
      </c>
      <c r="B17" s="14">
        <v>0.156</v>
      </c>
      <c r="C17" s="14">
        <v>0.112</v>
      </c>
      <c r="D17" s="14">
        <v>0.153</v>
      </c>
      <c r="E17" s="14">
        <v>0.175</v>
      </c>
      <c r="F17" s="14">
        <v>0.129</v>
      </c>
      <c r="G17" s="14">
        <v>0.118</v>
      </c>
      <c r="H17" s="14">
        <v>0.153</v>
      </c>
      <c r="I17" s="14">
        <v>0.197</v>
      </c>
      <c r="J17" s="14">
        <v>0.136</v>
      </c>
      <c r="K17" s="14">
        <v>0.169</v>
      </c>
      <c r="L17" s="14">
        <v>0.151</v>
      </c>
      <c r="M17" s="14">
        <v>0.127</v>
      </c>
      <c r="N17" s="14">
        <v>0.162</v>
      </c>
      <c r="O17" s="14">
        <v>0.153</v>
      </c>
      <c r="P17" s="14">
        <v>0.164</v>
      </c>
      <c r="Q17" s="14">
        <v>0.174</v>
      </c>
      <c r="S17" s="14">
        <f>AVERAGE(B17:Q17)</f>
        <v>0.15181250000000002</v>
      </c>
      <c r="T17" s="14">
        <f>STDEV(B17:Q17)</f>
        <v>0.022739741276745547</v>
      </c>
    </row>
    <row r="18" spans="1:20" ht="12.75">
      <c r="A18" s="2" t="s">
        <v>20</v>
      </c>
      <c r="B18" s="14">
        <v>0.019</v>
      </c>
      <c r="C18" s="14">
        <v>0.027</v>
      </c>
      <c r="D18" s="14">
        <v>0</v>
      </c>
      <c r="E18" s="14">
        <v>0.023</v>
      </c>
      <c r="F18" s="14">
        <v>0.036</v>
      </c>
      <c r="G18" s="14">
        <v>0.011</v>
      </c>
      <c r="H18" s="14">
        <v>0.042</v>
      </c>
      <c r="I18" s="14">
        <v>0.009</v>
      </c>
      <c r="J18" s="14">
        <v>0.06</v>
      </c>
      <c r="K18" s="14">
        <v>0.016</v>
      </c>
      <c r="L18" s="14">
        <v>0.042</v>
      </c>
      <c r="M18" s="14">
        <v>0.03</v>
      </c>
      <c r="N18" s="14">
        <v>0.016</v>
      </c>
      <c r="O18" s="14">
        <v>0.028</v>
      </c>
      <c r="P18" s="14">
        <v>0</v>
      </c>
      <c r="Q18" s="14">
        <v>0.024</v>
      </c>
      <c r="S18" s="14">
        <f>AVERAGE(B18:Q18)</f>
        <v>0.0239375</v>
      </c>
      <c r="T18" s="14">
        <f>STDEV(B18:Q18)</f>
        <v>0.016018608969986536</v>
      </c>
    </row>
    <row r="19" spans="1:20" ht="12.75">
      <c r="A19" s="2" t="s">
        <v>21</v>
      </c>
      <c r="B19" s="14">
        <v>96.33</v>
      </c>
      <c r="C19" s="14">
        <v>96.41</v>
      </c>
      <c r="D19" s="14">
        <v>96.83</v>
      </c>
      <c r="E19" s="14">
        <v>96.69</v>
      </c>
      <c r="F19" s="14">
        <v>96.32</v>
      </c>
      <c r="G19" s="14">
        <v>96.28</v>
      </c>
      <c r="H19" s="14">
        <v>96.89</v>
      </c>
      <c r="I19" s="14">
        <v>96.97</v>
      </c>
      <c r="J19" s="14">
        <v>96.8</v>
      </c>
      <c r="K19" s="14">
        <v>97.4</v>
      </c>
      <c r="L19" s="14">
        <v>96.65</v>
      </c>
      <c r="M19" s="14">
        <v>96.54</v>
      </c>
      <c r="N19" s="14">
        <v>95.73</v>
      </c>
      <c r="O19" s="14">
        <v>96.48</v>
      </c>
      <c r="P19" s="14">
        <v>96.28</v>
      </c>
      <c r="Q19" s="14">
        <v>96.72</v>
      </c>
      <c r="S19" s="14">
        <f>AVERAGE(B19:Q19)</f>
        <v>96.5825</v>
      </c>
      <c r="T19" s="14">
        <f>STDEV(B19:Q19)</f>
        <v>0.37780947579248686</v>
      </c>
    </row>
    <row r="20" spans="2:20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S20" s="14"/>
      <c r="T20" s="14"/>
    </row>
    <row r="21" spans="2:23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S21" s="14" t="s">
        <v>22</v>
      </c>
      <c r="T21" s="14" t="s">
        <v>11</v>
      </c>
      <c r="U21" s="2" t="s">
        <v>23</v>
      </c>
      <c r="W21" s="2" t="s">
        <v>81</v>
      </c>
    </row>
    <row r="22" spans="1:23" ht="12.75">
      <c r="A22" s="2" t="s">
        <v>24</v>
      </c>
      <c r="B22" s="14">
        <v>7.814</v>
      </c>
      <c r="C22" s="14">
        <v>7.836</v>
      </c>
      <c r="D22" s="14">
        <v>7.811</v>
      </c>
      <c r="E22" s="14">
        <v>7.761</v>
      </c>
      <c r="F22" s="14">
        <v>7.821</v>
      </c>
      <c r="G22" s="14">
        <v>7.798</v>
      </c>
      <c r="H22" s="14">
        <v>7.797</v>
      </c>
      <c r="I22" s="14">
        <v>7.816</v>
      </c>
      <c r="J22" s="14">
        <v>7.815</v>
      </c>
      <c r="K22" s="14">
        <v>7.805</v>
      </c>
      <c r="L22" s="14">
        <v>7.762</v>
      </c>
      <c r="M22" s="14">
        <v>7.758</v>
      </c>
      <c r="N22" s="14">
        <v>7.813</v>
      </c>
      <c r="O22" s="14">
        <v>7.831</v>
      </c>
      <c r="P22" s="14">
        <v>7.763</v>
      </c>
      <c r="Q22" s="14">
        <v>7.79</v>
      </c>
      <c r="S22" s="14">
        <f>AVERAGE(B22:Q22)</f>
        <v>7.799437500000002</v>
      </c>
      <c r="T22" s="14">
        <f>STDEV(B22:Q22)</f>
        <v>0.025685193529282196</v>
      </c>
      <c r="U22" s="25">
        <v>7.82</v>
      </c>
      <c r="V22" s="2">
        <v>4</v>
      </c>
      <c r="W22" s="14">
        <f>U22*V22</f>
        <v>31.28</v>
      </c>
    </row>
    <row r="23" spans="1:23" ht="12.75">
      <c r="A23" s="2" t="s">
        <v>25</v>
      </c>
      <c r="B23" s="14">
        <v>0.186</v>
      </c>
      <c r="C23" s="14">
        <v>0.164</v>
      </c>
      <c r="D23" s="14">
        <v>0.189</v>
      </c>
      <c r="E23" s="14">
        <v>0.239</v>
      </c>
      <c r="F23" s="14">
        <v>0.179</v>
      </c>
      <c r="G23" s="14">
        <v>0.202</v>
      </c>
      <c r="H23" s="14">
        <v>0.203</v>
      </c>
      <c r="I23" s="14">
        <v>0.184</v>
      </c>
      <c r="J23" s="14">
        <v>0.185</v>
      </c>
      <c r="K23" s="14">
        <v>0.195</v>
      </c>
      <c r="L23" s="14">
        <v>0.238</v>
      </c>
      <c r="M23" s="14">
        <v>0.242</v>
      </c>
      <c r="N23" s="14">
        <v>0.187</v>
      </c>
      <c r="O23" s="14">
        <v>0.169</v>
      </c>
      <c r="P23" s="14">
        <v>0.237</v>
      </c>
      <c r="Q23" s="14">
        <v>0.21</v>
      </c>
      <c r="S23" s="14">
        <f>AVERAGE(B23:Q23)</f>
        <v>0.20056249999999998</v>
      </c>
      <c r="T23" s="14">
        <f>STDEV(B23:Q23)</f>
        <v>0.025685193529866156</v>
      </c>
      <c r="U23" s="25">
        <v>0.18</v>
      </c>
      <c r="V23" s="2">
        <v>3</v>
      </c>
      <c r="W23" s="14">
        <f aca="true" t="shared" si="0" ref="W23:W33">U23*V23</f>
        <v>0.54</v>
      </c>
    </row>
    <row r="24" spans="1:23" ht="12.75">
      <c r="A24" s="2" t="s">
        <v>26</v>
      </c>
      <c r="B24" s="14">
        <v>8</v>
      </c>
      <c r="C24" s="14">
        <v>8</v>
      </c>
      <c r="D24" s="14">
        <v>8</v>
      </c>
      <c r="E24" s="14">
        <v>8</v>
      </c>
      <c r="F24" s="14">
        <v>8</v>
      </c>
      <c r="G24" s="14">
        <v>8</v>
      </c>
      <c r="H24" s="14">
        <v>8</v>
      </c>
      <c r="I24" s="14">
        <v>8</v>
      </c>
      <c r="J24" s="14">
        <v>8</v>
      </c>
      <c r="K24" s="14">
        <v>8</v>
      </c>
      <c r="L24" s="14">
        <v>8</v>
      </c>
      <c r="M24" s="14">
        <v>8</v>
      </c>
      <c r="N24" s="14">
        <v>8</v>
      </c>
      <c r="O24" s="14">
        <v>8</v>
      </c>
      <c r="P24" s="14">
        <v>8</v>
      </c>
      <c r="Q24" s="14">
        <v>8</v>
      </c>
      <c r="S24" s="14">
        <f>AVERAGE(B24:Q24)</f>
        <v>8</v>
      </c>
      <c r="T24" s="14">
        <f>STDEV(B24:Q24)</f>
        <v>0</v>
      </c>
      <c r="U24" s="26"/>
      <c r="W24" s="14"/>
    </row>
    <row r="25" spans="1:23" ht="12.75">
      <c r="A25" s="2" t="s">
        <v>27</v>
      </c>
      <c r="B25" s="14">
        <v>4.206</v>
      </c>
      <c r="C25" s="14">
        <v>4.227</v>
      </c>
      <c r="D25" s="14">
        <v>4.234</v>
      </c>
      <c r="E25" s="14">
        <v>4.189</v>
      </c>
      <c r="F25" s="14">
        <v>4.259</v>
      </c>
      <c r="G25" s="14">
        <v>4.24</v>
      </c>
      <c r="H25" s="14">
        <v>4.248</v>
      </c>
      <c r="I25" s="14">
        <v>4.241</v>
      </c>
      <c r="J25" s="14">
        <v>4.175</v>
      </c>
      <c r="K25" s="14">
        <v>4.174</v>
      </c>
      <c r="L25" s="14">
        <v>4.19</v>
      </c>
      <c r="M25" s="14">
        <v>4.139</v>
      </c>
      <c r="N25" s="14">
        <v>4.218</v>
      </c>
      <c r="O25" s="14">
        <v>4.241</v>
      </c>
      <c r="P25" s="14">
        <v>4.061</v>
      </c>
      <c r="Q25" s="14">
        <v>4.218</v>
      </c>
      <c r="S25" s="14">
        <f>AVERAGE(B25:Q25)</f>
        <v>4.20375</v>
      </c>
      <c r="T25" s="14">
        <f>STDEV(B25:Q25)</f>
        <v>0.05010322677564288</v>
      </c>
      <c r="U25" s="25">
        <f>S25</f>
        <v>4.20375</v>
      </c>
      <c r="V25" s="2">
        <v>2</v>
      </c>
      <c r="W25" s="14">
        <f t="shared" si="0"/>
        <v>8.4075</v>
      </c>
    </row>
    <row r="26" spans="1:23" ht="12.75">
      <c r="A26" s="2" t="s">
        <v>28</v>
      </c>
      <c r="B26" s="14">
        <v>0.58</v>
      </c>
      <c r="C26" s="14">
        <v>0.612</v>
      </c>
      <c r="D26" s="14">
        <v>0.563</v>
      </c>
      <c r="E26" s="14">
        <v>0.541</v>
      </c>
      <c r="F26" s="14">
        <v>0.594</v>
      </c>
      <c r="G26" s="14">
        <v>0.565</v>
      </c>
      <c r="H26" s="14">
        <v>0.518</v>
      </c>
      <c r="I26" s="14">
        <v>0.564</v>
      </c>
      <c r="J26" s="14">
        <v>0.63</v>
      </c>
      <c r="K26" s="14">
        <v>0.665</v>
      </c>
      <c r="L26" s="14">
        <v>0.539</v>
      </c>
      <c r="M26" s="14">
        <v>0.602</v>
      </c>
      <c r="N26" s="14">
        <v>0.639</v>
      </c>
      <c r="O26" s="14">
        <v>0.604</v>
      </c>
      <c r="P26" s="14">
        <v>0.689</v>
      </c>
      <c r="Q26" s="14">
        <v>0.599</v>
      </c>
      <c r="S26" s="14">
        <f>AVERAGE(B26:Q26)</f>
        <v>0.594</v>
      </c>
      <c r="T26" s="14">
        <f>STDEV(B26:Q26)</f>
        <v>0.046481537553455445</v>
      </c>
      <c r="U26" s="25">
        <f>S26</f>
        <v>0.594</v>
      </c>
      <c r="V26" s="2">
        <v>2</v>
      </c>
      <c r="W26" s="14">
        <f t="shared" si="0"/>
        <v>1.188</v>
      </c>
    </row>
    <row r="27" spans="1:23" ht="12.75">
      <c r="A27" s="2" t="s">
        <v>29</v>
      </c>
      <c r="B27" s="14">
        <v>0.094</v>
      </c>
      <c r="C27" s="14">
        <v>0.104</v>
      </c>
      <c r="D27" s="14">
        <v>0.095</v>
      </c>
      <c r="E27" s="14">
        <v>0.056</v>
      </c>
      <c r="F27" s="14">
        <v>0.099</v>
      </c>
      <c r="G27" s="14">
        <v>0.088</v>
      </c>
      <c r="H27" s="14">
        <v>0.074</v>
      </c>
      <c r="I27" s="14">
        <v>0.084</v>
      </c>
      <c r="J27" s="14">
        <v>0.103</v>
      </c>
      <c r="K27" s="14">
        <v>0.083</v>
      </c>
      <c r="L27" s="14">
        <v>0.069</v>
      </c>
      <c r="M27" s="14">
        <v>0.115</v>
      </c>
      <c r="N27" s="14">
        <v>0.108</v>
      </c>
      <c r="O27" s="14">
        <v>0.092</v>
      </c>
      <c r="P27" s="14">
        <v>0.125</v>
      </c>
      <c r="Q27" s="14">
        <v>0.088</v>
      </c>
      <c r="S27" s="14">
        <f>AVERAGE(B27:Q27)</f>
        <v>0.0923125</v>
      </c>
      <c r="T27" s="14">
        <f>STDEV(B27:Q27)</f>
        <v>0.01736939357989599</v>
      </c>
      <c r="U27" s="25">
        <f>S27</f>
        <v>0.0923125</v>
      </c>
      <c r="V27" s="2">
        <v>3</v>
      </c>
      <c r="W27" s="14">
        <f t="shared" si="0"/>
        <v>0.2769375</v>
      </c>
    </row>
    <row r="28" spans="1:23" ht="12.75">
      <c r="A28" s="2" t="s">
        <v>30</v>
      </c>
      <c r="B28" s="14">
        <v>0.095</v>
      </c>
      <c r="C28" s="14">
        <v>0.041</v>
      </c>
      <c r="D28" s="14">
        <v>0.082</v>
      </c>
      <c r="E28" s="14">
        <v>0.183</v>
      </c>
      <c r="F28" s="14">
        <v>0.033</v>
      </c>
      <c r="G28" s="14">
        <v>0.086</v>
      </c>
      <c r="H28" s="14">
        <v>0.128</v>
      </c>
      <c r="I28" s="14">
        <v>0.085</v>
      </c>
      <c r="J28" s="14">
        <v>0.06</v>
      </c>
      <c r="K28" s="14">
        <v>0.046</v>
      </c>
      <c r="L28" s="14">
        <v>0.168</v>
      </c>
      <c r="M28" s="14">
        <v>0.101</v>
      </c>
      <c r="N28" s="14">
        <v>0.024</v>
      </c>
      <c r="O28" s="14">
        <v>0.036</v>
      </c>
      <c r="P28" s="14">
        <v>0.088</v>
      </c>
      <c r="Q28" s="14">
        <v>0.079</v>
      </c>
      <c r="S28" s="14">
        <f>AVERAGE(B28:Q28)</f>
        <v>0.0834375</v>
      </c>
      <c r="T28" s="14">
        <f>STDEV(B28:Q28)</f>
        <v>0.04591436775854226</v>
      </c>
      <c r="U28" s="25">
        <f>S28</f>
        <v>0.0834375</v>
      </c>
      <c r="V28" s="2">
        <v>3</v>
      </c>
      <c r="W28" s="14">
        <f t="shared" si="0"/>
        <v>0.2503125</v>
      </c>
    </row>
    <row r="29" spans="1:23" ht="12.75">
      <c r="A29" s="2" t="s">
        <v>32</v>
      </c>
      <c r="B29" s="14">
        <v>0.02</v>
      </c>
      <c r="C29" s="14">
        <v>0.014</v>
      </c>
      <c r="D29" s="14">
        <v>0.015</v>
      </c>
      <c r="E29" s="14">
        <v>0.022</v>
      </c>
      <c r="F29" s="14">
        <v>0.016</v>
      </c>
      <c r="G29" s="14">
        <v>0.017</v>
      </c>
      <c r="H29" s="14">
        <v>0.023</v>
      </c>
      <c r="I29" s="14">
        <v>0.018</v>
      </c>
      <c r="J29" s="14">
        <v>0.021</v>
      </c>
      <c r="K29" s="14">
        <v>0.02</v>
      </c>
      <c r="L29" s="14">
        <v>0.019</v>
      </c>
      <c r="M29" s="14">
        <v>0.022</v>
      </c>
      <c r="N29" s="14">
        <v>0.011</v>
      </c>
      <c r="O29" s="14">
        <v>0.019</v>
      </c>
      <c r="P29" s="14">
        <v>0.022</v>
      </c>
      <c r="Q29" s="14">
        <v>0.014</v>
      </c>
      <c r="S29" s="14">
        <f>AVERAGE(B29:Q29)</f>
        <v>0.0183125</v>
      </c>
      <c r="T29" s="14">
        <f>STDEV(B29:Q29)</f>
        <v>0.0035160346983498392</v>
      </c>
      <c r="U29" s="25">
        <f>S29</f>
        <v>0.0183125</v>
      </c>
      <c r="V29" s="2">
        <v>2</v>
      </c>
      <c r="W29" s="14">
        <f>U29*V29</f>
        <v>0.036625</v>
      </c>
    </row>
    <row r="30" spans="1:23" ht="12.75">
      <c r="A30" s="2" t="s">
        <v>31</v>
      </c>
      <c r="B30" s="14">
        <v>0.004</v>
      </c>
      <c r="C30" s="14">
        <v>0.001</v>
      </c>
      <c r="D30" s="14">
        <v>0.01</v>
      </c>
      <c r="E30" s="14">
        <v>0.009</v>
      </c>
      <c r="F30" s="14">
        <v>0</v>
      </c>
      <c r="G30" s="14">
        <v>0.003</v>
      </c>
      <c r="H30" s="14">
        <v>0.009</v>
      </c>
      <c r="I30" s="14">
        <v>0.007</v>
      </c>
      <c r="J30" s="14">
        <v>0.012</v>
      </c>
      <c r="K30" s="14">
        <v>0.012</v>
      </c>
      <c r="L30" s="14">
        <v>0.015</v>
      </c>
      <c r="M30" s="14">
        <v>0.021</v>
      </c>
      <c r="N30" s="14">
        <v>0</v>
      </c>
      <c r="O30" s="14">
        <v>0.008</v>
      </c>
      <c r="P30" s="14">
        <v>0.015</v>
      </c>
      <c r="Q30" s="14">
        <v>0.002</v>
      </c>
      <c r="S30" s="14">
        <f>AVERAGE(B30:Q30)</f>
        <v>0.008</v>
      </c>
      <c r="T30" s="14">
        <f>STDEV(B30:Q30)</f>
        <v>0.006110100926607787</v>
      </c>
      <c r="U30" s="25">
        <f>S30</f>
        <v>0.008</v>
      </c>
      <c r="V30" s="2">
        <v>4</v>
      </c>
      <c r="W30" s="14">
        <f t="shared" si="0"/>
        <v>0.032</v>
      </c>
    </row>
    <row r="31" spans="1:23" ht="12.75">
      <c r="A31" s="2" t="s">
        <v>33</v>
      </c>
      <c r="B31" s="14">
        <v>5</v>
      </c>
      <c r="C31" s="14">
        <v>5</v>
      </c>
      <c r="D31" s="14">
        <v>5</v>
      </c>
      <c r="E31" s="14">
        <v>5</v>
      </c>
      <c r="F31" s="14">
        <v>5</v>
      </c>
      <c r="G31" s="14">
        <v>5</v>
      </c>
      <c r="H31" s="14">
        <v>5</v>
      </c>
      <c r="I31" s="14">
        <v>5</v>
      </c>
      <c r="J31" s="14">
        <v>5</v>
      </c>
      <c r="K31" s="14">
        <v>5</v>
      </c>
      <c r="L31" s="14">
        <v>5</v>
      </c>
      <c r="M31" s="14">
        <v>5</v>
      </c>
      <c r="N31" s="14">
        <v>5</v>
      </c>
      <c r="O31" s="14">
        <v>5</v>
      </c>
      <c r="P31" s="14">
        <v>5</v>
      </c>
      <c r="Q31" s="14">
        <v>5</v>
      </c>
      <c r="S31" s="14">
        <f>AVERAGE(B31:Q31)</f>
        <v>5</v>
      </c>
      <c r="T31" s="14">
        <f>STDEV(B31:Q31)</f>
        <v>0</v>
      </c>
      <c r="U31" s="26"/>
      <c r="W31" s="14"/>
    </row>
    <row r="32" spans="1:23" ht="12.75">
      <c r="A32" s="2" t="s">
        <v>34</v>
      </c>
      <c r="B32" s="14">
        <v>1.971</v>
      </c>
      <c r="C32" s="14">
        <v>1.99</v>
      </c>
      <c r="D32" s="14">
        <v>1.974</v>
      </c>
      <c r="E32" s="14">
        <v>1.965</v>
      </c>
      <c r="F32" s="14">
        <v>2</v>
      </c>
      <c r="G32" s="14">
        <v>1.993</v>
      </c>
      <c r="H32" s="14">
        <v>1.967</v>
      </c>
      <c r="I32" s="14">
        <v>1.973</v>
      </c>
      <c r="J32" s="14">
        <v>1.976</v>
      </c>
      <c r="K32" s="14">
        <v>1.997</v>
      </c>
      <c r="L32" s="14">
        <v>1.961</v>
      </c>
      <c r="M32" s="14">
        <v>1.972</v>
      </c>
      <c r="N32" s="14">
        <v>2</v>
      </c>
      <c r="O32" s="14">
        <v>1.989</v>
      </c>
      <c r="P32" s="14">
        <v>1.975</v>
      </c>
      <c r="Q32" s="14">
        <v>1.994</v>
      </c>
      <c r="S32" s="14">
        <f>AVERAGE(B32:Q32)</f>
        <v>1.9810625000000002</v>
      </c>
      <c r="T32" s="14">
        <f>STDEV(B32:Q32)</f>
        <v>0.013273877855861638</v>
      </c>
      <c r="U32" s="25">
        <v>1.99</v>
      </c>
      <c r="V32" s="2">
        <v>2</v>
      </c>
      <c r="W32" s="14">
        <f t="shared" si="0"/>
        <v>3.98</v>
      </c>
    </row>
    <row r="33" spans="1:23" ht="12.75">
      <c r="A33" s="2" t="s">
        <v>35</v>
      </c>
      <c r="B33" s="14">
        <v>0.029</v>
      </c>
      <c r="C33" s="14">
        <v>0.01</v>
      </c>
      <c r="D33" s="14">
        <v>0.026</v>
      </c>
      <c r="E33" s="14">
        <v>0.035</v>
      </c>
      <c r="F33" s="14">
        <v>0</v>
      </c>
      <c r="G33" s="14">
        <v>0.007</v>
      </c>
      <c r="H33" s="14">
        <v>0.033</v>
      </c>
      <c r="I33" s="14">
        <v>0.027</v>
      </c>
      <c r="J33" s="14">
        <v>0.024</v>
      </c>
      <c r="K33" s="14">
        <v>0.003</v>
      </c>
      <c r="L33" s="14">
        <v>0.039</v>
      </c>
      <c r="M33" s="14">
        <v>0.028</v>
      </c>
      <c r="N33" s="14">
        <v>0</v>
      </c>
      <c r="O33" s="14">
        <v>0.011</v>
      </c>
      <c r="P33" s="14">
        <v>0.025</v>
      </c>
      <c r="Q33" s="14">
        <v>0.006</v>
      </c>
      <c r="S33" s="14">
        <f>AVERAGE(B33:Q33)</f>
        <v>0.018937500000000003</v>
      </c>
      <c r="T33" s="14">
        <f>STDEV(B33:Q33)</f>
        <v>0.013273877855899277</v>
      </c>
      <c r="U33" s="25">
        <v>0.01</v>
      </c>
      <c r="V33" s="2">
        <v>1</v>
      </c>
      <c r="W33" s="14">
        <f t="shared" si="0"/>
        <v>0.01</v>
      </c>
    </row>
    <row r="34" spans="1:20" ht="12.75">
      <c r="A34" s="2" t="s">
        <v>36</v>
      </c>
      <c r="B34" s="14">
        <v>2</v>
      </c>
      <c r="C34" s="14">
        <v>2</v>
      </c>
      <c r="D34" s="14">
        <v>2</v>
      </c>
      <c r="E34" s="14">
        <v>2</v>
      </c>
      <c r="F34" s="14">
        <v>2</v>
      </c>
      <c r="G34" s="14">
        <v>2</v>
      </c>
      <c r="H34" s="14">
        <v>2</v>
      </c>
      <c r="I34" s="14">
        <v>2</v>
      </c>
      <c r="J34" s="14">
        <v>2</v>
      </c>
      <c r="K34" s="14">
        <v>2</v>
      </c>
      <c r="L34" s="14">
        <v>2</v>
      </c>
      <c r="M34" s="14">
        <v>2</v>
      </c>
      <c r="N34" s="14">
        <v>2</v>
      </c>
      <c r="O34" s="14">
        <v>2</v>
      </c>
      <c r="P34" s="14">
        <v>2</v>
      </c>
      <c r="Q34" s="14">
        <v>2</v>
      </c>
      <c r="S34" s="14">
        <f>AVERAGE(B34:Q34)</f>
        <v>2</v>
      </c>
      <c r="T34" s="14">
        <f>STDEV(B34:Q34)</f>
        <v>0</v>
      </c>
    </row>
    <row r="35" spans="1:23" ht="12.75">
      <c r="A35" s="2" t="s">
        <v>37</v>
      </c>
      <c r="B35" s="2">
        <v>23</v>
      </c>
      <c r="C35" s="2">
        <v>23</v>
      </c>
      <c r="D35" s="2">
        <v>23</v>
      </c>
      <c r="E35" s="2">
        <v>23</v>
      </c>
      <c r="F35" s="2">
        <v>23</v>
      </c>
      <c r="G35" s="2">
        <v>23</v>
      </c>
      <c r="H35" s="2">
        <v>23</v>
      </c>
      <c r="I35" s="2">
        <v>23</v>
      </c>
      <c r="J35" s="2">
        <v>23</v>
      </c>
      <c r="K35" s="2">
        <v>23</v>
      </c>
      <c r="L35" s="2">
        <v>23</v>
      </c>
      <c r="M35" s="2">
        <v>23</v>
      </c>
      <c r="N35" s="2">
        <v>23</v>
      </c>
      <c r="O35" s="2">
        <v>23</v>
      </c>
      <c r="P35" s="2">
        <v>23</v>
      </c>
      <c r="Q35" s="2">
        <v>23</v>
      </c>
      <c r="S35" s="14">
        <f>AVERAGE(B35:Q35)</f>
        <v>23</v>
      </c>
      <c r="T35" s="14">
        <f>STDEV(B35:Q35)</f>
        <v>0</v>
      </c>
      <c r="W35" s="27">
        <f>SUM(W22:W33)</f>
        <v>46.001374999999996</v>
      </c>
    </row>
    <row r="37" spans="1:5" ht="23.25">
      <c r="A37" s="15" t="s">
        <v>38</v>
      </c>
      <c r="B37" s="15"/>
      <c r="C37" s="15"/>
      <c r="E37" s="16" t="s">
        <v>39</v>
      </c>
    </row>
    <row r="38" spans="1:22" ht="23.25">
      <c r="A38" s="17" t="s">
        <v>40</v>
      </c>
      <c r="B38" s="17"/>
      <c r="C38" s="17"/>
      <c r="D38" s="18"/>
      <c r="E38" s="29" t="s">
        <v>82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40" spans="1:3" ht="12.75">
      <c r="A40" s="28"/>
      <c r="B40" s="28"/>
      <c r="C40" s="28"/>
    </row>
    <row r="42" spans="1:8" ht="12.75">
      <c r="A42" s="19" t="s">
        <v>41</v>
      </c>
      <c r="B42" s="19"/>
      <c r="C42" s="19"/>
      <c r="D42" s="19"/>
      <c r="E42" s="19"/>
      <c r="F42" s="19"/>
      <c r="G42" s="19"/>
      <c r="H42" s="19"/>
    </row>
    <row r="43" spans="1:8" ht="12.75">
      <c r="A43" s="20" t="s">
        <v>42</v>
      </c>
      <c r="B43" s="20" t="s">
        <v>43</v>
      </c>
      <c r="C43" s="20" t="s">
        <v>44</v>
      </c>
      <c r="D43" s="20" t="s">
        <v>45</v>
      </c>
      <c r="E43" s="20" t="s">
        <v>46</v>
      </c>
      <c r="F43" s="20" t="s">
        <v>47</v>
      </c>
      <c r="G43" s="20" t="s">
        <v>48</v>
      </c>
      <c r="H43" s="20" t="s">
        <v>49</v>
      </c>
    </row>
    <row r="44" spans="1:8" ht="12.75">
      <c r="A44" s="2" t="s">
        <v>50</v>
      </c>
      <c r="B44" s="2" t="s">
        <v>51</v>
      </c>
      <c r="C44" s="2" t="s">
        <v>52</v>
      </c>
      <c r="D44" s="2">
        <v>10</v>
      </c>
      <c r="E44" s="2">
        <v>10</v>
      </c>
      <c r="F44" s="2">
        <v>800</v>
      </c>
      <c r="G44" s="2">
        <v>-800</v>
      </c>
      <c r="H44" s="2" t="s">
        <v>53</v>
      </c>
    </row>
    <row r="45" spans="1:8" ht="12.75">
      <c r="A45" s="2" t="s">
        <v>50</v>
      </c>
      <c r="B45" s="2" t="s">
        <v>54</v>
      </c>
      <c r="C45" s="2" t="s">
        <v>52</v>
      </c>
      <c r="D45" s="2">
        <v>10</v>
      </c>
      <c r="E45" s="2">
        <v>0</v>
      </c>
      <c r="F45" s="2">
        <v>600</v>
      </c>
      <c r="G45" s="2">
        <v>-600</v>
      </c>
      <c r="H45" s="2" t="s">
        <v>55</v>
      </c>
    </row>
    <row r="46" spans="1:8" ht="12.75">
      <c r="A46" s="2" t="s">
        <v>50</v>
      </c>
      <c r="B46" s="2" t="s">
        <v>56</v>
      </c>
      <c r="C46" s="2" t="s">
        <v>52</v>
      </c>
      <c r="D46" s="2">
        <v>20</v>
      </c>
      <c r="E46" s="2">
        <v>10</v>
      </c>
      <c r="F46" s="2">
        <v>600</v>
      </c>
      <c r="G46" s="2">
        <v>-600</v>
      </c>
      <c r="H46" s="2" t="s">
        <v>57</v>
      </c>
    </row>
    <row r="47" spans="1:8" ht="12.75">
      <c r="A47" s="2" t="s">
        <v>50</v>
      </c>
      <c r="B47" s="2" t="s">
        <v>58</v>
      </c>
      <c r="C47" s="2" t="s">
        <v>52</v>
      </c>
      <c r="D47" s="2">
        <v>20</v>
      </c>
      <c r="E47" s="2">
        <v>10</v>
      </c>
      <c r="F47" s="2">
        <v>600</v>
      </c>
      <c r="G47" s="2">
        <v>-600</v>
      </c>
      <c r="H47" s="2" t="s">
        <v>57</v>
      </c>
    </row>
    <row r="48" spans="1:8" ht="12.75">
      <c r="A48" s="2" t="s">
        <v>50</v>
      </c>
      <c r="B48" s="2" t="s">
        <v>59</v>
      </c>
      <c r="C48" s="2" t="s">
        <v>52</v>
      </c>
      <c r="D48" s="2">
        <v>20</v>
      </c>
      <c r="E48" s="2">
        <v>10</v>
      </c>
      <c r="F48" s="2">
        <v>600</v>
      </c>
      <c r="G48" s="2">
        <v>-600</v>
      </c>
      <c r="H48" s="2" t="s">
        <v>60</v>
      </c>
    </row>
    <row r="49" spans="1:8" ht="12.75">
      <c r="A49" s="2" t="s">
        <v>61</v>
      </c>
      <c r="B49" s="2" t="s">
        <v>62</v>
      </c>
      <c r="C49" s="2" t="s">
        <v>52</v>
      </c>
      <c r="D49" s="2">
        <v>10</v>
      </c>
      <c r="E49" s="2">
        <v>0</v>
      </c>
      <c r="F49" s="2">
        <v>600</v>
      </c>
      <c r="G49" s="2">
        <v>-600</v>
      </c>
      <c r="H49" s="2" t="s">
        <v>63</v>
      </c>
    </row>
    <row r="50" spans="1:8" ht="12.75">
      <c r="A50" s="2" t="s">
        <v>61</v>
      </c>
      <c r="B50" s="2" t="s">
        <v>64</v>
      </c>
      <c r="C50" s="2" t="s">
        <v>52</v>
      </c>
      <c r="D50" s="2">
        <v>20</v>
      </c>
      <c r="E50" s="2">
        <v>10</v>
      </c>
      <c r="F50" s="2">
        <v>600</v>
      </c>
      <c r="G50" s="2">
        <v>-600</v>
      </c>
      <c r="H50" s="2" t="s">
        <v>57</v>
      </c>
    </row>
    <row r="51" spans="1:8" ht="12.75">
      <c r="A51" s="2" t="s">
        <v>61</v>
      </c>
      <c r="B51" s="2" t="s">
        <v>65</v>
      </c>
      <c r="C51" s="2" t="s">
        <v>52</v>
      </c>
      <c r="D51" s="2">
        <v>20</v>
      </c>
      <c r="E51" s="2">
        <v>10</v>
      </c>
      <c r="F51" s="2">
        <v>600</v>
      </c>
      <c r="G51" s="2">
        <v>-600</v>
      </c>
      <c r="H51" s="2" t="s">
        <v>66</v>
      </c>
    </row>
    <row r="52" spans="1:8" ht="12.75">
      <c r="A52" s="2" t="s">
        <v>61</v>
      </c>
      <c r="B52" s="2" t="s">
        <v>67</v>
      </c>
      <c r="C52" s="2" t="s">
        <v>52</v>
      </c>
      <c r="D52" s="2">
        <v>20</v>
      </c>
      <c r="E52" s="2">
        <v>10</v>
      </c>
      <c r="F52" s="2">
        <v>600</v>
      </c>
      <c r="G52" s="2">
        <v>-600</v>
      </c>
      <c r="H52" s="2" t="s">
        <v>68</v>
      </c>
    </row>
    <row r="53" spans="1:8" ht="12.75">
      <c r="A53" s="2" t="s">
        <v>69</v>
      </c>
      <c r="B53" s="2" t="s">
        <v>70</v>
      </c>
      <c r="C53" s="2" t="s">
        <v>52</v>
      </c>
      <c r="D53" s="2">
        <v>20</v>
      </c>
      <c r="E53" s="2">
        <v>10</v>
      </c>
      <c r="F53" s="2">
        <v>500</v>
      </c>
      <c r="G53" s="2">
        <v>-250</v>
      </c>
      <c r="H53" s="2" t="s">
        <v>71</v>
      </c>
    </row>
    <row r="55" spans="1:8" ht="13.5">
      <c r="A55" s="21"/>
      <c r="B55"/>
      <c r="C55"/>
      <c r="D55"/>
      <c r="E55"/>
      <c r="G55"/>
      <c r="H55"/>
    </row>
    <row r="56" spans="1:8" ht="13.5">
      <c r="A56" s="2" t="s">
        <v>72</v>
      </c>
      <c r="B56"/>
      <c r="C56"/>
      <c r="D56"/>
      <c r="E56"/>
      <c r="G56"/>
      <c r="H56"/>
    </row>
    <row r="57" spans="1:8" ht="13.5">
      <c r="A57" s="2" t="s">
        <v>73</v>
      </c>
      <c r="B57"/>
      <c r="C57"/>
      <c r="D57"/>
      <c r="E57"/>
      <c r="G57"/>
      <c r="H57"/>
    </row>
    <row r="58" spans="1:8" ht="13.5">
      <c r="A58" s="2" t="s">
        <v>74</v>
      </c>
      <c r="B58"/>
      <c r="C58"/>
      <c r="D58"/>
      <c r="E58"/>
      <c r="H58"/>
    </row>
    <row r="59" spans="1:8" ht="13.5">
      <c r="A59" s="2" t="s">
        <v>75</v>
      </c>
      <c r="B59"/>
      <c r="C59"/>
      <c r="D59"/>
      <c r="E59"/>
      <c r="F59"/>
      <c r="G59"/>
      <c r="H59"/>
    </row>
    <row r="60" spans="1:8" ht="13.5">
      <c r="A60" s="2" t="s">
        <v>76</v>
      </c>
      <c r="B60" s="22"/>
      <c r="C60" s="22"/>
      <c r="D60" s="23"/>
      <c r="E60"/>
      <c r="F60"/>
      <c r="G60"/>
      <c r="H60"/>
    </row>
    <row r="62" ht="12.75">
      <c r="A62" s="24" t="s">
        <v>77</v>
      </c>
    </row>
    <row r="63" ht="12.75">
      <c r="A63" s="24" t="s">
        <v>78</v>
      </c>
    </row>
    <row r="64" ht="12.75">
      <c r="A64" s="24" t="s">
        <v>79</v>
      </c>
    </row>
    <row r="65" ht="12.75">
      <c r="A65" s="2" t="s">
        <v>80</v>
      </c>
    </row>
  </sheetData>
  <mergeCells count="3">
    <mergeCell ref="A1:T1"/>
    <mergeCell ref="A37:C37"/>
    <mergeCell ref="A42:H42"/>
  </mergeCells>
  <hyperlinks>
    <hyperlink ref="F4" r:id="rId1" display="http://rruff.info/index.php/r=sample_detail/sample_id=1523/sample_search_id=lillWBCvORIPQmWBRTwzftxp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2007-05-03T21:08:09Z</dcterms:created>
  <dcterms:modified xsi:type="dcterms:W3CDTF">2007-05-03T21:38:59Z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