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965" windowHeight="1056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<sst xmlns="http://schemas.openxmlformats.org/spreadsheetml/2006/main" count="74" uniqueCount="50">
  <si>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altaite60939</t>
  </si>
  <si>
    <t>#1</t>
  </si>
  <si>
    <t>#2</t>
  </si>
  <si>
    <t>#3</t>
  </si>
  <si>
    <t>#4</t>
  </si>
  <si>
    <t>#5</t>
  </si>
  <si>
    <t>#6</t>
  </si>
  <si>
    <t>#7</t>
  </si>
  <si>
    <t>#8</t>
  </si>
  <si>
    <t>Ox</t>
  </si>
  <si>
    <t>Wt</t>
  </si>
  <si>
    <t>Percents</t>
  </si>
  <si>
    <t>Average</t>
  </si>
  <si>
    <t>Standard</t>
  </si>
  <si>
    <t>Dev</t>
  </si>
  <si>
    <t>Cu</t>
  </si>
  <si>
    <t>Te</t>
  </si>
  <si>
    <t>Pb</t>
  </si>
  <si>
    <t>Bi</t>
  </si>
  <si>
    <t>Totals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</si>
  <si>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</si>
  <si>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</si>
  <si>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</si>
  <si>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</si>
  <si>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</si>
  <si>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</si>
  <si>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</si>
  <si>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</si>
  <si>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PET</t>
  </si>
  <si>
    <t>La</t>
  </si>
  <si>
    <t>AuTe2</t>
  </si>
  <si>
    <t>Ma</t>
  </si>
  <si>
    <t>Bi2S3</t>
  </si>
  <si>
    <t>LIF</t>
  </si>
  <si>
    <t>Ka</t>
  </si>
  <si>
    <t>chalcopy</t>
  </si>
  <si>
    <t>galena2</t>
  </si>
  <si>
    <t>not present in the wds scan</t>
  </si>
  <si>
    <t>Sum</t>
  </si>
  <si>
    <t>average</t>
  </si>
  <si>
    <t>stdev</t>
  </si>
  <si>
    <t>in formula</t>
  </si>
  <si>
    <t>PbTe</t>
  </si>
  <si>
    <r>
      <t>Pb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Te</t>
    </r>
    <r>
      <rPr>
        <vertAlign val="subscript"/>
        <sz val="14"/>
        <rFont val="Times New Roman"/>
        <family val="1"/>
      </rPr>
      <t>1.00</t>
    </r>
  </si>
  <si>
    <t>ideal</t>
  </si>
  <si>
    <t>measured</t>
  </si>
  <si>
    <t>Atom weight</t>
  </si>
  <si>
    <t>Atomic proportions</t>
  </si>
  <si>
    <t>Atoms normalized to 2 apfu</t>
  </si>
  <si>
    <t>WDS scan: Pb, Te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</si>
</sst>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5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S8" sqref="S8"/>
    </sheetView>
  </sheetViews>
  <sheetFormatPr defaultColWidth="9.00390625" defaultRowHeight="13.5"/>
  <cols>
    <col min="1" max="16384" width="5.25390625" style="1" customWidth="1"/>
  </cols>
  <sheetData>
    <row r="1" spans="2:14" ht="12.75"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L1" s="6" t="s">
        <v>49</v>
      </c>
      <c r="M1" s="6"/>
      <c r="N1" s="6"/>
    </row>
    <row r="2" spans="2:9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12" ht="12.75">
      <c r="A3" s="1" t="s">
        <v>9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K3" s="1" t="s">
        <v>39</v>
      </c>
      <c r="L3" s="1" t="s">
        <v>40</v>
      </c>
    </row>
    <row r="4" spans="1:15" ht="12.75">
      <c r="A4" s="1" t="s">
        <v>17</v>
      </c>
      <c r="B4" s="2">
        <v>59.34</v>
      </c>
      <c r="C4" s="2">
        <v>60.76</v>
      </c>
      <c r="D4" s="2">
        <v>64.65</v>
      </c>
      <c r="E4" s="2">
        <v>61.58</v>
      </c>
      <c r="F4" s="2">
        <v>61.09</v>
      </c>
      <c r="G4" s="2">
        <v>61.86</v>
      </c>
      <c r="H4" s="2">
        <v>61.33</v>
      </c>
      <c r="I4" s="2">
        <v>62.51</v>
      </c>
      <c r="J4" s="2"/>
      <c r="K4" s="2">
        <f>AVERAGE(B4:I4)</f>
        <v>61.63999999999999</v>
      </c>
      <c r="L4" s="2">
        <f>STDEV(B4:I4)</f>
        <v>1.5274628824114596</v>
      </c>
      <c r="M4" s="2"/>
      <c r="N4" s="2"/>
      <c r="O4" s="2"/>
    </row>
    <row r="5" spans="1:15" ht="12.75">
      <c r="A5" s="1" t="s">
        <v>16</v>
      </c>
      <c r="B5" s="2">
        <v>37.88</v>
      </c>
      <c r="C5" s="2">
        <v>37.68</v>
      </c>
      <c r="D5" s="2">
        <v>37.56</v>
      </c>
      <c r="E5" s="2">
        <v>37.56</v>
      </c>
      <c r="F5" s="2">
        <v>37.61</v>
      </c>
      <c r="G5" s="2">
        <v>37.69</v>
      </c>
      <c r="H5" s="2">
        <v>37.41</v>
      </c>
      <c r="I5" s="2">
        <v>37.47</v>
      </c>
      <c r="J5" s="2"/>
      <c r="K5" s="2">
        <f>AVERAGE(B5:I5)</f>
        <v>37.6075</v>
      </c>
      <c r="L5" s="2">
        <f>STDEV(B5:I5)</f>
        <v>0.14577379737038382</v>
      </c>
      <c r="M5" s="2"/>
      <c r="N5" s="2"/>
      <c r="O5" s="2"/>
    </row>
    <row r="6" spans="1:15" ht="12.75">
      <c r="A6" s="1" t="s">
        <v>18</v>
      </c>
      <c r="B6" s="2">
        <v>0.09</v>
      </c>
      <c r="C6" s="2">
        <v>0</v>
      </c>
      <c r="D6" s="2">
        <v>0</v>
      </c>
      <c r="E6" s="2">
        <v>0</v>
      </c>
      <c r="F6" s="2">
        <v>0.07</v>
      </c>
      <c r="G6" s="2">
        <v>0</v>
      </c>
      <c r="H6" s="2">
        <v>0</v>
      </c>
      <c r="I6" s="2">
        <v>0.13</v>
      </c>
      <c r="J6" s="2"/>
      <c r="K6" s="2">
        <f>AVERAGE(B6:I6)</f>
        <v>0.036250000000000004</v>
      </c>
      <c r="L6" s="2">
        <f>STDEV(B6:I6)</f>
        <v>0.052627396450355184</v>
      </c>
      <c r="M6" s="2" t="s">
        <v>37</v>
      </c>
      <c r="N6" s="2"/>
      <c r="O6" s="2"/>
    </row>
    <row r="7" spans="1:15" ht="12.75">
      <c r="A7" s="1" t="s">
        <v>15</v>
      </c>
      <c r="B7" s="2">
        <v>0</v>
      </c>
      <c r="C7" s="2">
        <v>0</v>
      </c>
      <c r="D7" s="2">
        <v>0</v>
      </c>
      <c r="E7" s="2">
        <v>0</v>
      </c>
      <c r="F7" s="2">
        <v>0.03</v>
      </c>
      <c r="G7" s="2">
        <v>0.04</v>
      </c>
      <c r="H7" s="2">
        <v>0</v>
      </c>
      <c r="I7" s="2">
        <v>0.04</v>
      </c>
      <c r="J7" s="2"/>
      <c r="K7" s="2">
        <f>AVERAGE(B7:I7)</f>
        <v>0.013750000000000002</v>
      </c>
      <c r="L7" s="2">
        <f>STDEV(B7:I7)</f>
        <v>0.01922609833384967</v>
      </c>
      <c r="M7" s="2" t="s">
        <v>37</v>
      </c>
      <c r="N7" s="2"/>
      <c r="O7" s="2"/>
    </row>
    <row r="8" spans="1:15" ht="12.75">
      <c r="A8" s="1" t="s">
        <v>19</v>
      </c>
      <c r="B8" s="2">
        <v>97.31</v>
      </c>
      <c r="C8" s="2">
        <v>98.44</v>
      </c>
      <c r="D8" s="2">
        <v>102.21</v>
      </c>
      <c r="E8" s="2">
        <v>99.14</v>
      </c>
      <c r="F8" s="2">
        <v>98.8</v>
      </c>
      <c r="G8" s="2">
        <v>99.59</v>
      </c>
      <c r="H8" s="2">
        <v>98.74</v>
      </c>
      <c r="I8" s="2">
        <v>100.14</v>
      </c>
      <c r="J8" s="2"/>
      <c r="K8" s="2">
        <f>AVERAGE(B8:I8)</f>
        <v>99.29625</v>
      </c>
      <c r="L8" s="2">
        <f>STDEV(B8:I8)</f>
        <v>1.4415560788857977</v>
      </c>
      <c r="M8" s="2"/>
      <c r="N8" s="2"/>
      <c r="O8" s="2"/>
    </row>
    <row r="9" spans="2:15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2.75">
      <c r="A10" s="1" t="s">
        <v>46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1" t="s">
        <v>17</v>
      </c>
      <c r="B11" s="2">
        <v>207.211</v>
      </c>
      <c r="C11" s="2">
        <v>207.211</v>
      </c>
      <c r="D11" s="2">
        <v>207.211</v>
      </c>
      <c r="E11" s="2">
        <v>207.211</v>
      </c>
      <c r="F11" s="2">
        <v>207.211</v>
      </c>
      <c r="G11" s="2">
        <v>207.211</v>
      </c>
      <c r="H11" s="2">
        <v>207.211</v>
      </c>
      <c r="I11" s="2">
        <v>207.211</v>
      </c>
      <c r="J11" s="2"/>
      <c r="K11" s="2"/>
      <c r="L11" s="2"/>
      <c r="M11" s="2"/>
      <c r="N11" s="2"/>
      <c r="O11" s="2"/>
    </row>
    <row r="12" spans="1:15" ht="12.75">
      <c r="A12" s="1" t="s">
        <v>16</v>
      </c>
      <c r="B12" s="2">
        <v>127.603</v>
      </c>
      <c r="C12" s="2">
        <v>127.603</v>
      </c>
      <c r="D12" s="2">
        <v>127.603</v>
      </c>
      <c r="E12" s="2">
        <v>127.603</v>
      </c>
      <c r="F12" s="2">
        <v>127.603</v>
      </c>
      <c r="G12" s="2">
        <v>127.603</v>
      </c>
      <c r="H12" s="2">
        <v>127.603</v>
      </c>
      <c r="I12" s="2">
        <v>127.603</v>
      </c>
      <c r="J12" s="2"/>
      <c r="K12" s="2"/>
      <c r="L12" s="2"/>
      <c r="M12" s="2"/>
      <c r="N12" s="2"/>
      <c r="O12" s="2"/>
    </row>
    <row r="13" spans="11:12" ht="12.75">
      <c r="K13" s="2"/>
      <c r="L13" s="2"/>
    </row>
    <row r="14" spans="1:12" ht="12.75">
      <c r="A14" s="1" t="s">
        <v>47</v>
      </c>
      <c r="K14" s="2"/>
      <c r="L14" s="2"/>
    </row>
    <row r="15" spans="1:12" ht="12.75">
      <c r="A15" s="1" t="s">
        <v>17</v>
      </c>
      <c r="B15" s="1">
        <f>B4/B11</f>
        <v>0.28637475809681917</v>
      </c>
      <c r="C15" s="1">
        <f aca="true" t="shared" si="0" ref="C15:I16">C4/C11</f>
        <v>0.2932276761368846</v>
      </c>
      <c r="D15" s="1">
        <f t="shared" si="0"/>
        <v>0.31200081076776814</v>
      </c>
      <c r="E15" s="1">
        <f t="shared" si="0"/>
        <v>0.2971849950050914</v>
      </c>
      <c r="F15" s="1">
        <f t="shared" si="0"/>
        <v>0.29482025568140685</v>
      </c>
      <c r="G15" s="1">
        <f t="shared" si="0"/>
        <v>0.2985362746186254</v>
      </c>
      <c r="H15" s="1">
        <f t="shared" si="0"/>
        <v>0.2959784953501503</v>
      </c>
      <c r="I15" s="1">
        <f t="shared" si="0"/>
        <v>0.3016731737214723</v>
      </c>
      <c r="K15" s="2"/>
      <c r="L15" s="2"/>
    </row>
    <row r="16" spans="1:12" ht="12.75">
      <c r="A16" s="1" t="s">
        <v>16</v>
      </c>
      <c r="B16" s="1">
        <f>B5/B12</f>
        <v>0.29685822433641845</v>
      </c>
      <c r="C16" s="1">
        <f t="shared" si="0"/>
        <v>0.29529086306748276</v>
      </c>
      <c r="D16" s="1">
        <f t="shared" si="0"/>
        <v>0.29435044630612134</v>
      </c>
      <c r="E16" s="1">
        <f t="shared" si="0"/>
        <v>0.29435044630612134</v>
      </c>
      <c r="F16" s="1">
        <f t="shared" si="0"/>
        <v>0.2947422866233553</v>
      </c>
      <c r="G16" s="1">
        <f t="shared" si="0"/>
        <v>0.2953692311309295</v>
      </c>
      <c r="H16" s="1">
        <f t="shared" si="0"/>
        <v>0.2931749253544196</v>
      </c>
      <c r="I16" s="1">
        <f t="shared" si="0"/>
        <v>0.29364513373510026</v>
      </c>
      <c r="K16" s="2"/>
      <c r="L16" s="2"/>
    </row>
    <row r="17" spans="1:12" ht="12.75">
      <c r="A17" s="1" t="s">
        <v>38</v>
      </c>
      <c r="B17" s="1">
        <f>SUM(B15:B16)</f>
        <v>0.5832329824332376</v>
      </c>
      <c r="C17" s="1">
        <f aca="true" t="shared" si="1" ref="C17:I17">SUM(C15:C16)</f>
        <v>0.5885185392043674</v>
      </c>
      <c r="D17" s="1">
        <f t="shared" si="1"/>
        <v>0.6063512570738895</v>
      </c>
      <c r="E17" s="1">
        <f t="shared" si="1"/>
        <v>0.5915354413112127</v>
      </c>
      <c r="F17" s="1">
        <f t="shared" si="1"/>
        <v>0.5895625423047621</v>
      </c>
      <c r="G17" s="1">
        <f t="shared" si="1"/>
        <v>0.5939055057495549</v>
      </c>
      <c r="H17" s="1">
        <f t="shared" si="1"/>
        <v>0.5891534207045699</v>
      </c>
      <c r="I17" s="1">
        <f t="shared" si="1"/>
        <v>0.5953183074565725</v>
      </c>
      <c r="K17" s="2"/>
      <c r="L17" s="2"/>
    </row>
    <row r="18" spans="11:12" ht="12.75">
      <c r="K18" s="2"/>
      <c r="L18" s="2"/>
    </row>
    <row r="19" spans="1:13" ht="12.75">
      <c r="A19" s="1" t="s">
        <v>48</v>
      </c>
      <c r="K19" s="1" t="s">
        <v>39</v>
      </c>
      <c r="L19" s="1" t="s">
        <v>40</v>
      </c>
      <c r="M19" s="1" t="s">
        <v>41</v>
      </c>
    </row>
    <row r="20" spans="1:13" ht="12.75">
      <c r="A20" s="1" t="s">
        <v>17</v>
      </c>
      <c r="B20" s="1">
        <f>B15*2/B17</f>
        <v>0.982025251391198</v>
      </c>
      <c r="C20" s="1">
        <f aca="true" t="shared" si="2" ref="C20:I20">C15*2/C17</f>
        <v>0.9964942702852022</v>
      </c>
      <c r="D20" s="1">
        <f t="shared" si="2"/>
        <v>1.0291091413693498</v>
      </c>
      <c r="E20" s="1">
        <f t="shared" si="2"/>
        <v>1.0047918493145345</v>
      </c>
      <c r="F20" s="1">
        <f t="shared" si="2"/>
        <v>1.000132249002365</v>
      </c>
      <c r="G20" s="1">
        <f t="shared" si="2"/>
        <v>1.0053325713552679</v>
      </c>
      <c r="H20" s="1">
        <f t="shared" si="2"/>
        <v>1.0047586416325613</v>
      </c>
      <c r="I20" s="1">
        <f t="shared" si="2"/>
        <v>1.0134852899462656</v>
      </c>
      <c r="K20" s="3">
        <f>AVERAGE(B20:I20)</f>
        <v>1.0045161580370932</v>
      </c>
      <c r="L20" s="3">
        <f>STDEV(B20:I20)</f>
        <v>0.013498527508834202</v>
      </c>
      <c r="M20" s="4">
        <v>1</v>
      </c>
    </row>
    <row r="21" spans="1:13" ht="12.75">
      <c r="A21" s="1" t="s">
        <v>16</v>
      </c>
      <c r="B21" s="1">
        <f>B16*2/B17</f>
        <v>1.017974748608802</v>
      </c>
      <c r="C21" s="1">
        <f aca="true" t="shared" si="3" ref="C21:I21">C16*2/C17</f>
        <v>1.0035057297147978</v>
      </c>
      <c r="D21" s="1">
        <f t="shared" si="3"/>
        <v>0.9708908586306502</v>
      </c>
      <c r="E21" s="1">
        <f t="shared" si="3"/>
        <v>0.9952081506854654</v>
      </c>
      <c r="F21" s="1">
        <f t="shared" si="3"/>
        <v>0.999867750997635</v>
      </c>
      <c r="G21" s="1">
        <f t="shared" si="3"/>
        <v>0.9946674286447322</v>
      </c>
      <c r="H21" s="1">
        <f t="shared" si="3"/>
        <v>0.9952413583674387</v>
      </c>
      <c r="I21" s="1">
        <f t="shared" si="3"/>
        <v>0.9865147100537343</v>
      </c>
      <c r="K21" s="3">
        <f>AVERAGE(B21:I21)</f>
        <v>0.995483841962907</v>
      </c>
      <c r="L21" s="3">
        <f>STDEV(B21:I21)</f>
        <v>0.013498527508838903</v>
      </c>
      <c r="M21" s="4">
        <v>1</v>
      </c>
    </row>
    <row r="22" spans="1:12" ht="12.75">
      <c r="A22" s="1" t="s">
        <v>38</v>
      </c>
      <c r="B22" s="3">
        <f>SUM(B20:B21)</f>
        <v>2</v>
      </c>
      <c r="C22" s="3">
        <f aca="true" t="shared" si="4" ref="C22:I22">SUM(C20:C21)</f>
        <v>2</v>
      </c>
      <c r="D22" s="3">
        <f t="shared" si="4"/>
        <v>2</v>
      </c>
      <c r="E22" s="3">
        <f t="shared" si="4"/>
        <v>2</v>
      </c>
      <c r="F22" s="3">
        <f t="shared" si="4"/>
        <v>2</v>
      </c>
      <c r="G22" s="3">
        <f t="shared" si="4"/>
        <v>2</v>
      </c>
      <c r="H22" s="3">
        <f t="shared" si="4"/>
        <v>2</v>
      </c>
      <c r="I22" s="3">
        <f t="shared" si="4"/>
        <v>2</v>
      </c>
      <c r="K22" s="3">
        <f>AVERAGE(B22:I22)</f>
        <v>2</v>
      </c>
      <c r="L22" s="3">
        <f>STDEV(B22:I22)</f>
        <v>0</v>
      </c>
    </row>
    <row r="24" spans="3:6" ht="18.75">
      <c r="C24" s="1" t="s">
        <v>44</v>
      </c>
      <c r="F24" s="5" t="s">
        <v>42</v>
      </c>
    </row>
    <row r="25" spans="3:6" ht="20.25">
      <c r="C25" s="1" t="s">
        <v>45</v>
      </c>
      <c r="F25" s="5" t="s">
        <v>43</v>
      </c>
    </row>
    <row r="27" spans="1:8" ht="12.75">
      <c r="A27" s="1" t="s">
        <v>20</v>
      </c>
      <c r="B27" s="1" t="s">
        <v>21</v>
      </c>
      <c r="C27" s="1" t="s">
        <v>22</v>
      </c>
      <c r="D27" s="1" t="s">
        <v>23</v>
      </c>
      <c r="E27" s="1" t="s">
        <v>24</v>
      </c>
      <c r="F27" s="1" t="s">
        <v>25</v>
      </c>
      <c r="G27" s="1" t="s">
        <v>26</v>
      </c>
      <c r="H27" s="1" t="s">
        <v>27</v>
      </c>
    </row>
    <row r="28" spans="1:8" ht="12.75">
      <c r="A28" s="1" t="s">
        <v>28</v>
      </c>
      <c r="B28" s="1" t="s">
        <v>16</v>
      </c>
      <c r="C28" s="1" t="s">
        <v>29</v>
      </c>
      <c r="D28" s="1">
        <v>20</v>
      </c>
      <c r="E28" s="1">
        <v>10</v>
      </c>
      <c r="F28" s="1">
        <v>250</v>
      </c>
      <c r="G28" s="1">
        <v>-300</v>
      </c>
      <c r="H28" s="1" t="s">
        <v>30</v>
      </c>
    </row>
    <row r="29" spans="1:8" ht="12.75">
      <c r="A29" s="1" t="s">
        <v>28</v>
      </c>
      <c r="B29" s="1" t="s">
        <v>18</v>
      </c>
      <c r="C29" s="1" t="s">
        <v>31</v>
      </c>
      <c r="D29" s="1">
        <v>20</v>
      </c>
      <c r="E29" s="1">
        <v>10</v>
      </c>
      <c r="F29" s="1">
        <v>500</v>
      </c>
      <c r="G29" s="1">
        <v>0</v>
      </c>
      <c r="H29" s="1" t="s">
        <v>32</v>
      </c>
    </row>
    <row r="30" spans="1:8" ht="12.75">
      <c r="A30" s="1" t="s">
        <v>33</v>
      </c>
      <c r="B30" s="1" t="s">
        <v>15</v>
      </c>
      <c r="C30" s="1" t="s">
        <v>34</v>
      </c>
      <c r="D30" s="1">
        <v>20</v>
      </c>
      <c r="E30" s="1">
        <v>10</v>
      </c>
      <c r="F30" s="1">
        <v>300</v>
      </c>
      <c r="G30" s="1">
        <v>-250</v>
      </c>
      <c r="H30" s="1" t="s">
        <v>35</v>
      </c>
    </row>
    <row r="31" spans="1:8" ht="12.75">
      <c r="A31" s="1" t="s">
        <v>33</v>
      </c>
      <c r="B31" s="1" t="s">
        <v>17</v>
      </c>
      <c r="C31" s="1" t="s">
        <v>29</v>
      </c>
      <c r="D31" s="1">
        <v>20</v>
      </c>
      <c r="E31" s="1">
        <v>10</v>
      </c>
      <c r="F31" s="1">
        <v>500</v>
      </c>
      <c r="G31" s="1">
        <v>-500</v>
      </c>
      <c r="H31" s="1" t="s">
        <v>36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2008-02-05T22:05:36Z</dcterms:created>
  <dcterms:modified xsi:type="dcterms:W3CDTF">2008-02-05T22:05:36Z</dcterms:modified>
  <cp:category/>
  <cp:version/>
  <cp:contentType/>
  <cp:contentStatus/>
</cp:coreProperties>
</file>