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05" windowWidth="17565" windowHeight="117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<sst xmlns="http://schemas.openxmlformats.org/spreadsheetml/2006/main" count="79" uniqueCount="57">
  <si>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andradite50377</t>
  </si>
  <si>
    <t>#1</t>
  </si>
  <si>
    <t>#2</t>
  </si>
  <si>
    <t>#4</t>
  </si>
  <si>
    <t>#5</t>
  </si>
  <si>
    <t>#7</t>
  </si>
  <si>
    <t>#19</t>
  </si>
  <si>
    <t>Average</t>
  </si>
  <si>
    <t>MgO</t>
  </si>
  <si>
    <t>Al2O3</t>
  </si>
  <si>
    <t>SiO2</t>
  </si>
  <si>
    <t>CaO</t>
  </si>
  <si>
    <t>TiO2</t>
  </si>
  <si>
    <t>Fe2O3</t>
  </si>
  <si>
    <t>ZrO2</t>
  </si>
  <si>
    <t>Totals</t>
  </si>
  <si>
    <t>Cation</t>
  </si>
  <si>
    <t>Numbers</t>
  </si>
  <si>
    <t>Normalized</t>
  </si>
  <si>
    <t>O</t>
  </si>
  <si>
    <t>Mg</t>
  </si>
  <si>
    <t>Al</t>
  </si>
  <si>
    <t>Si</t>
  </si>
  <si>
    <t>Ca</t>
  </si>
  <si>
    <t>Ti</t>
  </si>
  <si>
    <t>Cr</t>
  </si>
  <si>
    <t>Fe</t>
  </si>
  <si>
    <t>Zr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</si>
  <si>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</si>
  <si>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</si>
  <si>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</si>
  <si>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</si>
  <si>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</si>
  <si>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</si>
  <si>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</si>
  <si>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</si>
  <si>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</si>
  <si>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</si>
  <si>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pyrope2</t>
  </si>
  <si>
    <t>PET</t>
  </si>
  <si>
    <t>diopside</t>
  </si>
  <si>
    <t>chrom-s</t>
  </si>
  <si>
    <t>La</t>
  </si>
  <si>
    <t>LIF</t>
  </si>
  <si>
    <t>rutile1</t>
  </si>
  <si>
    <t>fayalite</t>
  </si>
  <si>
    <t>StDev</t>
  </si>
  <si>
    <t>ACN</t>
  </si>
  <si>
    <t>charge (+)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</si>
  <si>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</si>
  <si>
    <t>R050377</t>
  </si>
  <si>
    <t>Fe3</t>
  </si>
  <si>
    <r>
      <t>Ca</t>
    </r>
    <r>
      <rPr>
        <b/>
        <vertAlign val="subscript"/>
        <sz val="14"/>
        <rFont val="Times New Roman"/>
        <family val="1"/>
      </rPr>
      <t>3.00</t>
    </r>
    <r>
      <rPr>
        <b/>
        <sz val="14"/>
        <rFont val="Times New Roman"/>
        <family val="1"/>
      </rPr>
      <t>(Fe</t>
    </r>
    <r>
      <rPr>
        <b/>
        <vertAlign val="superscript"/>
        <sz val="14"/>
        <rFont val="Times New Roman"/>
        <family val="1"/>
      </rPr>
      <t>3+</t>
    </r>
    <r>
      <rPr>
        <b/>
        <vertAlign val="subscript"/>
        <sz val="14"/>
        <rFont val="Times New Roman"/>
        <family val="1"/>
      </rPr>
      <t>1.48</t>
    </r>
    <r>
      <rPr>
        <b/>
        <sz val="14"/>
        <rFont val="Times New Roman"/>
        <family val="1"/>
      </rPr>
      <t>Ti</t>
    </r>
    <r>
      <rPr>
        <b/>
        <vertAlign val="subscript"/>
        <sz val="14"/>
        <rFont val="Times New Roman"/>
        <family val="1"/>
      </rPr>
      <t>0.31</t>
    </r>
    <r>
      <rPr>
        <b/>
        <sz val="14"/>
        <rFont val="Times New Roman"/>
        <family val="1"/>
      </rPr>
      <t>Mg</t>
    </r>
    <r>
      <rPr>
        <b/>
        <vertAlign val="subscript"/>
        <sz val="14"/>
        <rFont val="Times New Roman"/>
        <family val="1"/>
      </rPr>
      <t>0.14</t>
    </r>
    <r>
      <rPr>
        <b/>
        <sz val="14"/>
        <rFont val="Times New Roman"/>
        <family val="1"/>
      </rPr>
      <t>Zr</t>
    </r>
    <r>
      <rPr>
        <b/>
        <vertAlign val="subscript"/>
        <sz val="14"/>
        <rFont val="Times New Roman"/>
        <family val="1"/>
      </rPr>
      <t>0.07</t>
    </r>
    <r>
      <rPr>
        <b/>
        <sz val="14"/>
        <rFont val="Times New Roman"/>
        <family val="1"/>
      </rPr>
      <t>)</t>
    </r>
    <r>
      <rPr>
        <b/>
        <vertAlign val="subscript"/>
        <sz val="14"/>
        <rFont val="Times New Roman"/>
        <family val="1"/>
      </rPr>
      <t>Σ=2</t>
    </r>
    <r>
      <rPr>
        <b/>
        <sz val="14"/>
        <rFont val="Times New Roman"/>
        <family val="1"/>
      </rPr>
      <t>(Si</t>
    </r>
    <r>
      <rPr>
        <b/>
        <vertAlign val="subscript"/>
        <sz val="14"/>
        <rFont val="Times New Roman"/>
        <family val="1"/>
      </rPr>
      <t>2.73</t>
    </r>
    <r>
      <rPr>
        <b/>
        <sz val="14"/>
        <rFont val="Times New Roman"/>
        <family val="1"/>
      </rPr>
      <t>Al</t>
    </r>
    <r>
      <rPr>
        <b/>
        <vertAlign val="subscript"/>
        <sz val="14"/>
        <rFont val="Times New Roman"/>
        <family val="1"/>
      </rPr>
      <t>0.24</t>
    </r>
    <r>
      <rPr>
        <b/>
        <sz val="14"/>
        <rFont val="Times New Roman"/>
        <family val="1"/>
      </rPr>
      <t>Ti</t>
    </r>
    <r>
      <rPr>
        <b/>
        <vertAlign val="subscript"/>
        <sz val="14"/>
        <rFont val="Times New Roman"/>
        <family val="1"/>
      </rPr>
      <t>0.03</t>
    </r>
    <r>
      <rPr>
        <b/>
        <sz val="14"/>
        <rFont val="Times New Roman"/>
        <family val="1"/>
      </rPr>
      <t>)</t>
    </r>
    <r>
      <rPr>
        <b/>
        <vertAlign val="subscript"/>
        <sz val="14"/>
        <rFont val="Times New Roman"/>
        <family val="1"/>
      </rPr>
      <t>Σ=3</t>
    </r>
    <r>
      <rPr>
        <b/>
        <sz val="14"/>
        <rFont val="Times New Roman"/>
        <family val="1"/>
      </rPr>
      <t>O</t>
    </r>
    <r>
      <rPr>
        <b/>
        <vertAlign val="subscript"/>
        <sz val="14"/>
        <rFont val="Times New Roman"/>
        <family val="1"/>
      </rPr>
      <t>12</t>
    </r>
  </si>
  <si>
    <r>
      <t>IV</t>
    </r>
    <r>
      <rPr>
        <sz val="10"/>
        <rFont val="Times New Roman"/>
        <family val="1"/>
      </rPr>
      <t>Ti</t>
    </r>
  </si>
  <si>
    <r>
      <t>IV</t>
    </r>
    <r>
      <rPr>
        <sz val="10"/>
        <rFont val="Times New Roman"/>
        <family val="1"/>
      </rPr>
      <t>Al</t>
    </r>
  </si>
  <si>
    <t>ideal</t>
  </si>
  <si>
    <t>measured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</si>
</sst>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10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15" width="5.25390625" style="1" customWidth="1"/>
    <col min="16" max="16" width="7.625" style="1" customWidth="1"/>
    <col min="17" max="17" width="17.375" style="1" customWidth="1"/>
    <col min="18" max="20" width="5.25390625" style="1" customWidth="1"/>
    <col min="21" max="21" width="3.375" style="1" customWidth="1"/>
    <col min="22" max="26" width="5.25390625" style="1" customWidth="1"/>
    <col min="27" max="16384" width="9.00390625" style="1" customWidth="1"/>
  </cols>
  <sheetData>
    <row r="1" spans="1:3" ht="12.75">
      <c r="A1" s="8" t="s">
        <v>50</v>
      </c>
      <c r="B1" s="1" t="s">
        <v>0</v>
      </c>
      <c r="C1" s="8"/>
    </row>
    <row r="2" spans="2:1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1" t="s">
        <v>7</v>
      </c>
      <c r="J2" s="1" t="s">
        <v>46</v>
      </c>
    </row>
    <row r="3" spans="1:16" ht="12.75">
      <c r="A3" s="1" t="s">
        <v>10</v>
      </c>
      <c r="B3" s="2">
        <v>32.37</v>
      </c>
      <c r="C3" s="2">
        <v>32.15</v>
      </c>
      <c r="D3" s="2">
        <v>32.09</v>
      </c>
      <c r="E3" s="2">
        <v>32.36</v>
      </c>
      <c r="F3" s="2">
        <v>32.29</v>
      </c>
      <c r="G3" s="2">
        <v>32.37</v>
      </c>
      <c r="H3" s="2"/>
      <c r="I3" s="2">
        <f aca="true" t="shared" si="0" ref="I3:I10">AVERAGE(B3:G3)</f>
        <v>32.27166666666667</v>
      </c>
      <c r="J3" s="2">
        <f aca="true" t="shared" si="1" ref="J3:J10">STDEV(B3:G3)</f>
        <v>0.12270560975983409</v>
      </c>
      <c r="K3" s="2"/>
      <c r="L3" s="2"/>
      <c r="M3" s="2"/>
      <c r="N3" s="2"/>
      <c r="O3" s="2"/>
      <c r="P3" s="2"/>
    </row>
    <row r="4" spans="1:16" ht="12.75">
      <c r="A4" s="1" t="s">
        <v>12</v>
      </c>
      <c r="B4" s="2">
        <v>5.57</v>
      </c>
      <c r="C4" s="2">
        <v>5.57</v>
      </c>
      <c r="D4" s="2">
        <v>5.71</v>
      </c>
      <c r="E4" s="2">
        <v>5.56</v>
      </c>
      <c r="F4" s="2">
        <v>5.68</v>
      </c>
      <c r="G4" s="2">
        <v>5.55</v>
      </c>
      <c r="H4" s="2"/>
      <c r="I4" s="2">
        <f t="shared" si="0"/>
        <v>5.6066666666666665</v>
      </c>
      <c r="J4" s="2">
        <f t="shared" si="1"/>
        <v>0.0694742158406514</v>
      </c>
      <c r="K4" s="2"/>
      <c r="L4" s="2"/>
      <c r="M4" s="2"/>
      <c r="N4" s="2"/>
      <c r="O4" s="2"/>
      <c r="P4" s="2"/>
    </row>
    <row r="5" spans="1:16" ht="12.75">
      <c r="A5" s="1" t="s">
        <v>14</v>
      </c>
      <c r="B5" s="2">
        <v>1.86</v>
      </c>
      <c r="C5" s="2">
        <v>2.07</v>
      </c>
      <c r="D5" s="2">
        <v>2.12</v>
      </c>
      <c r="E5" s="2">
        <v>1.79</v>
      </c>
      <c r="F5" s="2">
        <v>1.89</v>
      </c>
      <c r="G5" s="2">
        <v>2.07</v>
      </c>
      <c r="H5" s="2"/>
      <c r="I5" s="2">
        <f t="shared" si="0"/>
        <v>1.9666666666666668</v>
      </c>
      <c r="J5" s="2">
        <f t="shared" si="1"/>
        <v>0.1366260102127949</v>
      </c>
      <c r="K5" s="2"/>
      <c r="L5" s="2"/>
      <c r="M5" s="2"/>
      <c r="N5" s="2"/>
      <c r="O5" s="2"/>
      <c r="P5" s="2"/>
    </row>
    <row r="6" spans="1:16" ht="12.75">
      <c r="A6" s="1" t="s">
        <v>9</v>
      </c>
      <c r="B6" s="2">
        <v>2.39</v>
      </c>
      <c r="C6" s="2">
        <v>2.46</v>
      </c>
      <c r="D6" s="2">
        <v>2.44</v>
      </c>
      <c r="E6" s="2">
        <v>2.44</v>
      </c>
      <c r="F6" s="2">
        <v>2.52</v>
      </c>
      <c r="G6" s="2">
        <v>2.44</v>
      </c>
      <c r="H6" s="2"/>
      <c r="I6" s="2">
        <f t="shared" si="0"/>
        <v>2.448333333333333</v>
      </c>
      <c r="J6" s="2">
        <f t="shared" si="1"/>
        <v>0.04215052391928508</v>
      </c>
      <c r="K6" s="2"/>
      <c r="L6" s="2"/>
      <c r="M6" s="2"/>
      <c r="N6" s="2"/>
      <c r="O6" s="2"/>
      <c r="P6" s="2"/>
    </row>
    <row r="7" spans="1:16" ht="12.75">
      <c r="A7" s="1" t="s">
        <v>13</v>
      </c>
      <c r="B7" s="2">
        <v>22.86</v>
      </c>
      <c r="C7" s="2">
        <v>22.93</v>
      </c>
      <c r="D7" s="2">
        <v>22.76</v>
      </c>
      <c r="E7" s="2">
        <v>22.89</v>
      </c>
      <c r="F7" s="2">
        <v>22.82</v>
      </c>
      <c r="G7" s="2">
        <v>22.81</v>
      </c>
      <c r="H7" s="2"/>
      <c r="I7" s="2">
        <f t="shared" si="0"/>
        <v>22.845</v>
      </c>
      <c r="J7" s="2">
        <f t="shared" si="1"/>
        <v>0.06090976933249189</v>
      </c>
      <c r="K7" s="2"/>
      <c r="L7" s="2"/>
      <c r="M7" s="2"/>
      <c r="N7" s="2"/>
      <c r="O7" s="2"/>
      <c r="P7" s="2"/>
    </row>
    <row r="8" spans="1:16" ht="12.75">
      <c r="A8" s="1" t="s">
        <v>11</v>
      </c>
      <c r="B8" s="2">
        <v>33.13</v>
      </c>
      <c r="C8" s="2">
        <v>33.02</v>
      </c>
      <c r="D8" s="2">
        <v>33.01</v>
      </c>
      <c r="E8" s="2">
        <v>33.01</v>
      </c>
      <c r="F8" s="2">
        <v>33.03</v>
      </c>
      <c r="G8" s="2">
        <v>32.81</v>
      </c>
      <c r="H8" s="2"/>
      <c r="I8" s="2">
        <f t="shared" si="0"/>
        <v>33.001666666666665</v>
      </c>
      <c r="J8" s="2">
        <f t="shared" si="1"/>
        <v>0.10438710009790167</v>
      </c>
      <c r="K8" s="2"/>
      <c r="L8" s="2"/>
      <c r="M8" s="2"/>
      <c r="N8" s="2"/>
      <c r="O8" s="2"/>
      <c r="P8" s="2"/>
    </row>
    <row r="9" spans="1:16" ht="12.75">
      <c r="A9" s="1" t="s">
        <v>8</v>
      </c>
      <c r="B9" s="2">
        <v>1.01</v>
      </c>
      <c r="C9" s="2">
        <v>1.07</v>
      </c>
      <c r="D9" s="2">
        <v>1.02</v>
      </c>
      <c r="E9" s="2">
        <v>1.01</v>
      </c>
      <c r="F9" s="2">
        <v>1.05</v>
      </c>
      <c r="G9" s="2">
        <v>1</v>
      </c>
      <c r="H9" s="2"/>
      <c r="I9" s="2">
        <f t="shared" si="0"/>
        <v>1.0266666666666666</v>
      </c>
      <c r="J9" s="2">
        <f t="shared" si="1"/>
        <v>0.027325202042560674</v>
      </c>
      <c r="K9" s="2"/>
      <c r="L9" s="2"/>
      <c r="M9" s="2"/>
      <c r="N9" s="2"/>
      <c r="O9" s="2"/>
      <c r="P9" s="2"/>
    </row>
    <row r="10" spans="1:15" ht="12.75">
      <c r="A10" s="2" t="s">
        <v>15</v>
      </c>
      <c r="B10" s="2">
        <v>99.2</v>
      </c>
      <c r="C10" s="2">
        <v>99.27</v>
      </c>
      <c r="D10" s="2">
        <v>99.15</v>
      </c>
      <c r="E10" s="2">
        <v>99.07</v>
      </c>
      <c r="F10" s="2">
        <v>99.28</v>
      </c>
      <c r="G10" s="2">
        <v>99.06</v>
      </c>
      <c r="H10" s="2"/>
      <c r="I10" s="2">
        <f t="shared" si="0"/>
        <v>99.17166666666667</v>
      </c>
      <c r="J10" s="2">
        <f t="shared" si="1"/>
        <v>0.09537644712940575</v>
      </c>
      <c r="K10" s="2"/>
      <c r="L10" s="2"/>
      <c r="M10" s="2"/>
      <c r="N10" s="2"/>
      <c r="O10" s="2"/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3" ht="12.75">
      <c r="A12" s="1" t="s">
        <v>16</v>
      </c>
      <c r="B12" s="2" t="s">
        <v>17</v>
      </c>
      <c r="C12" s="2" t="s">
        <v>18</v>
      </c>
      <c r="D12" s="2">
        <v>12</v>
      </c>
      <c r="E12" s="2" t="s">
        <v>19</v>
      </c>
      <c r="F12" s="2" t="s">
        <v>16</v>
      </c>
      <c r="G12" s="2"/>
      <c r="H12" s="2"/>
      <c r="I12" s="3" t="s">
        <v>47</v>
      </c>
      <c r="J12" s="3" t="s">
        <v>46</v>
      </c>
      <c r="K12" s="3"/>
      <c r="L12" s="3"/>
      <c r="M12" s="2" t="s">
        <v>48</v>
      </c>
    </row>
    <row r="13" spans="1:13" ht="12.75">
      <c r="A13" s="1" t="s">
        <v>22</v>
      </c>
      <c r="B13" s="2">
        <v>2.7361733426701766</v>
      </c>
      <c r="C13" s="2">
        <v>2.7187426226947413</v>
      </c>
      <c r="D13" s="2">
        <v>2.71698348655752</v>
      </c>
      <c r="E13" s="2">
        <v>2.7374419666822725</v>
      </c>
      <c r="F13" s="2">
        <v>2.7261102358180453</v>
      </c>
      <c r="G13" s="2">
        <v>2.739088885899347</v>
      </c>
      <c r="H13" s="2"/>
      <c r="I13" s="2">
        <f>AVERAGE(B13:G13)</f>
        <v>2.7290900900536834</v>
      </c>
      <c r="J13" s="2">
        <f>STDEV(B13:G13)</f>
        <v>0.009822644139267853</v>
      </c>
      <c r="K13" s="5">
        <v>2.73</v>
      </c>
      <c r="L13" s="1">
        <v>4</v>
      </c>
      <c r="M13" s="2">
        <f>K13*L13</f>
        <v>10.92</v>
      </c>
    </row>
    <row r="14" spans="1:13" ht="15.75">
      <c r="A14" s="9" t="s">
        <v>54</v>
      </c>
      <c r="B14" s="2">
        <v>0.23809733815773715</v>
      </c>
      <c r="C14" s="2">
        <v>0.24517600087026323</v>
      </c>
      <c r="D14" s="2">
        <v>0.2434797455830081</v>
      </c>
      <c r="E14" s="2">
        <v>0.24326630887802403</v>
      </c>
      <c r="F14" s="2">
        <v>0.2507446297341804</v>
      </c>
      <c r="G14" s="2">
        <v>0.24333746748467164</v>
      </c>
      <c r="H14" s="2"/>
      <c r="I14" s="2">
        <f>AVERAGE(B14:G14)</f>
        <v>0.24401691511798074</v>
      </c>
      <c r="J14" s="2">
        <f>STDEV(B14:G14)</f>
        <v>0.004073343222700205</v>
      </c>
      <c r="K14" s="5">
        <v>0.24</v>
      </c>
      <c r="L14" s="1">
        <v>3</v>
      </c>
      <c r="M14" s="2">
        <f aca="true" t="shared" si="2" ref="M14:M20">K14*L14</f>
        <v>0.72</v>
      </c>
    </row>
    <row r="15" spans="1:13" ht="15.75">
      <c r="A15" s="9" t="s">
        <v>53</v>
      </c>
      <c r="B15" s="2">
        <f>3-SUM(B13:B14)</f>
        <v>0.025729319172086207</v>
      </c>
      <c r="C15" s="2">
        <f>3-SUM(C13:C14)</f>
        <v>0.03608137643499543</v>
      </c>
      <c r="D15" s="2">
        <f>3-SUM(D13:D14)</f>
        <v>0.03953676785947202</v>
      </c>
      <c r="E15" s="2">
        <f>3-SUM(E13:E14)</f>
        <v>0.019291724439703728</v>
      </c>
      <c r="F15" s="2">
        <f>3-SUM(F13:F14)</f>
        <v>0.023145134447774218</v>
      </c>
      <c r="G15" s="2">
        <f>3-SUM(G13:G14)</f>
        <v>0.017573646615981264</v>
      </c>
      <c r="H15" s="2"/>
      <c r="I15" s="2">
        <f>AVERAGE(B15:G15)</f>
        <v>0.026892994828335477</v>
      </c>
      <c r="J15" s="2">
        <f>STDEV(B15:G15)</f>
        <v>0.008992458107790436</v>
      </c>
      <c r="K15" s="5">
        <f>3-SUM(K13:K14)</f>
        <v>0.03000000000000025</v>
      </c>
      <c r="L15" s="1">
        <v>4</v>
      </c>
      <c r="M15" s="2">
        <f t="shared" si="2"/>
        <v>0.120000000000001</v>
      </c>
    </row>
    <row r="16" spans="1:13" ht="12.75">
      <c r="A16" s="1" t="s">
        <v>23</v>
      </c>
      <c r="B16" s="2">
        <v>3.0005127753754044</v>
      </c>
      <c r="C16" s="2">
        <v>2.9918328322854753</v>
      </c>
      <c r="D16" s="2">
        <v>2.994580156189033</v>
      </c>
      <c r="E16" s="2">
        <v>2.991955078198183</v>
      </c>
      <c r="F16" s="2">
        <v>2.987838220049278</v>
      </c>
      <c r="G16" s="2">
        <v>2.974697394124141</v>
      </c>
      <c r="H16" s="2"/>
      <c r="I16" s="2">
        <f>AVERAGE(B16:G16)</f>
        <v>2.990236076036919</v>
      </c>
      <c r="J16" s="2">
        <f>STDEV(B16:G16)</f>
        <v>0.008685465209572214</v>
      </c>
      <c r="K16" s="5">
        <v>3</v>
      </c>
      <c r="L16" s="1">
        <v>2</v>
      </c>
      <c r="M16" s="2">
        <f t="shared" si="2"/>
        <v>6</v>
      </c>
    </row>
    <row r="17" spans="1:13" ht="12.75">
      <c r="A17" s="1" t="s">
        <v>51</v>
      </c>
      <c r="B17" s="2">
        <v>1.4540670448350574</v>
      </c>
      <c r="C17" s="2">
        <v>1.4591450657301324</v>
      </c>
      <c r="D17" s="2">
        <v>1.450096275294178</v>
      </c>
      <c r="E17" s="2">
        <v>1.4571004699320276</v>
      </c>
      <c r="F17" s="2">
        <v>1.4497673206439967</v>
      </c>
      <c r="G17" s="2">
        <v>1.4524326702904777</v>
      </c>
      <c r="H17" s="2"/>
      <c r="I17" s="2">
        <f>AVERAGE(B17:G17)</f>
        <v>1.4537681411209782</v>
      </c>
      <c r="J17" s="2">
        <f>STDEV(B17:G17)</f>
        <v>0.0037782991534555817</v>
      </c>
      <c r="K17" s="5">
        <v>1.48</v>
      </c>
      <c r="L17" s="1">
        <v>3</v>
      </c>
      <c r="M17" s="2">
        <f t="shared" si="2"/>
        <v>4.4399999999999995</v>
      </c>
    </row>
    <row r="18" spans="1:13" ht="12.75">
      <c r="A18" s="1" t="s">
        <v>24</v>
      </c>
      <c r="B18" s="2">
        <v>0.35414863900706284</v>
      </c>
      <c r="C18" s="2">
        <v>0.3543005183264043</v>
      </c>
      <c r="D18" s="2">
        <v>0.363649390437143</v>
      </c>
      <c r="E18" s="2">
        <v>0.35378602485520727</v>
      </c>
      <c r="F18" s="2">
        <v>0.3607058435300715</v>
      </c>
      <c r="G18" s="2">
        <v>0.35325302000977726</v>
      </c>
      <c r="H18" s="2"/>
      <c r="I18" s="2">
        <f>AVERAGE(B18:G18)</f>
        <v>0.3566405726942777</v>
      </c>
      <c r="J18" s="2">
        <f>STDEV(B18:G18)</f>
        <v>0.00440362345399799</v>
      </c>
      <c r="K18" s="5">
        <v>0.31</v>
      </c>
      <c r="L18" s="1">
        <v>4</v>
      </c>
      <c r="M18" s="2">
        <f t="shared" si="2"/>
        <v>1.24</v>
      </c>
    </row>
    <row r="19" spans="1:13" ht="12.75">
      <c r="A19" s="1" t="s">
        <v>20</v>
      </c>
      <c r="B19" s="2">
        <v>0.12727140174480703</v>
      </c>
      <c r="C19" s="2">
        <v>0.13488990283191574</v>
      </c>
      <c r="D19" s="2">
        <v>0.12874370379167369</v>
      </c>
      <c r="E19" s="2">
        <v>0.12736975908938275</v>
      </c>
      <c r="F19" s="2">
        <v>0.13215183960133092</v>
      </c>
      <c r="G19" s="2">
        <v>0.1261455608171231</v>
      </c>
      <c r="H19" s="2"/>
      <c r="I19" s="2">
        <f>AVERAGE(B19:G19)</f>
        <v>0.12942869464603887</v>
      </c>
      <c r="J19" s="2">
        <f>STDEV(B19:G19)</f>
        <v>0.0033876724102049655</v>
      </c>
      <c r="K19" s="5">
        <v>0.14</v>
      </c>
      <c r="L19" s="1">
        <v>2</v>
      </c>
      <c r="M19" s="2">
        <f>K19*L19</f>
        <v>0.28</v>
      </c>
    </row>
    <row r="20" spans="1:13" ht="12.75">
      <c r="A20" s="1" t="s">
        <v>27</v>
      </c>
      <c r="B20" s="2">
        <v>0.07666264251805982</v>
      </c>
      <c r="C20" s="2">
        <v>0.08535469146986235</v>
      </c>
      <c r="D20" s="2">
        <v>0.08752317735709339</v>
      </c>
      <c r="E20" s="2">
        <v>0.07383450571119868</v>
      </c>
      <c r="F20" s="2">
        <v>0.07780492804294485</v>
      </c>
      <c r="G20" s="2">
        <v>0.08540901328888119</v>
      </c>
      <c r="H20" s="2"/>
      <c r="I20" s="2">
        <f>AVERAGE(B20:G20)</f>
        <v>0.08109815973134005</v>
      </c>
      <c r="J20" s="2">
        <f>STDEV(B20:G20)</f>
        <v>0.005679123699197373</v>
      </c>
      <c r="K20" s="5">
        <v>0.07</v>
      </c>
      <c r="L20" s="1">
        <v>4</v>
      </c>
      <c r="M20" s="2">
        <f t="shared" si="2"/>
        <v>0.28</v>
      </c>
    </row>
    <row r="21" spans="1:13" ht="12.75">
      <c r="A21" s="1" t="s">
        <v>15</v>
      </c>
      <c r="B21" s="2">
        <f>SUM(B13:B20)</f>
        <v>8.01266250348039</v>
      </c>
      <c r="C21" s="2">
        <f>SUM(C13:C20)</f>
        <v>8.02552301064379</v>
      </c>
      <c r="D21" s="2">
        <f>SUM(D13:D20)</f>
        <v>8.02459270306912</v>
      </c>
      <c r="E21" s="2">
        <f>SUM(E13:E20)</f>
        <v>8.004045837786</v>
      </c>
      <c r="F21" s="2">
        <f>SUM(F13:F20)</f>
        <v>8.008268151867622</v>
      </c>
      <c r="G21" s="2">
        <f>SUM(G13:G20)</f>
        <v>7.991937658530399</v>
      </c>
      <c r="H21" s="2"/>
      <c r="I21" s="2">
        <f>AVERAGE(B21:G21)</f>
        <v>8.011171644229552</v>
      </c>
      <c r="J21" s="2">
        <f>STDEV(B21:G21)</f>
        <v>0.01278642085197693</v>
      </c>
      <c r="K21" s="12">
        <f>SUM(K13:K20)</f>
        <v>8</v>
      </c>
      <c r="M21" s="10">
        <f>SUM(M13:M20)</f>
        <v>24.000000000000004</v>
      </c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2"/>
      <c r="N22" s="2"/>
    </row>
    <row r="23" spans="1:3" ht="20.25">
      <c r="A23" s="1" t="s">
        <v>55</v>
      </c>
      <c r="C23" s="4" t="s">
        <v>49</v>
      </c>
    </row>
    <row r="24" spans="1:14" ht="22.5">
      <c r="A24" s="1" t="s">
        <v>56</v>
      </c>
      <c r="C24" s="7" t="s">
        <v>52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ht="18.75">
      <c r="C25" s="7"/>
    </row>
    <row r="26" spans="1:17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8" ht="12.75">
      <c r="A27" s="1" t="s">
        <v>28</v>
      </c>
      <c r="B27" s="1" t="s">
        <v>29</v>
      </c>
      <c r="C27" s="1" t="s">
        <v>30</v>
      </c>
      <c r="D27" s="1" t="s">
        <v>31</v>
      </c>
      <c r="E27" s="1" t="s">
        <v>32</v>
      </c>
      <c r="F27" s="1" t="s">
        <v>33</v>
      </c>
      <c r="G27" s="1" t="s">
        <v>34</v>
      </c>
      <c r="H27" s="1" t="s">
        <v>35</v>
      </c>
    </row>
    <row r="28" spans="1:8" ht="12.75">
      <c r="A28" s="1" t="s">
        <v>36</v>
      </c>
      <c r="B28" s="1" t="s">
        <v>22</v>
      </c>
      <c r="C28" s="1" t="s">
        <v>37</v>
      </c>
      <c r="D28" s="1">
        <v>20</v>
      </c>
      <c r="E28" s="1">
        <v>10</v>
      </c>
      <c r="F28" s="1">
        <v>600</v>
      </c>
      <c r="G28" s="1">
        <v>-600</v>
      </c>
      <c r="H28" s="1" t="s">
        <v>38</v>
      </c>
    </row>
    <row r="29" spans="1:8" ht="12.75">
      <c r="A29" s="1" t="s">
        <v>36</v>
      </c>
      <c r="B29" s="1" t="s">
        <v>20</v>
      </c>
      <c r="C29" s="1" t="s">
        <v>37</v>
      </c>
      <c r="D29" s="1">
        <v>20</v>
      </c>
      <c r="E29" s="1">
        <v>10</v>
      </c>
      <c r="F29" s="1">
        <v>600</v>
      </c>
      <c r="G29" s="1">
        <v>-600</v>
      </c>
      <c r="H29" s="1" t="s">
        <v>38</v>
      </c>
    </row>
    <row r="30" spans="1:8" ht="12.75">
      <c r="A30" s="1" t="s">
        <v>36</v>
      </c>
      <c r="B30" s="1" t="s">
        <v>21</v>
      </c>
      <c r="C30" s="1" t="s">
        <v>37</v>
      </c>
      <c r="D30" s="1">
        <v>20</v>
      </c>
      <c r="E30" s="1">
        <v>10</v>
      </c>
      <c r="F30" s="1">
        <v>600</v>
      </c>
      <c r="G30" s="1">
        <v>-600</v>
      </c>
      <c r="H30" s="1" t="s">
        <v>38</v>
      </c>
    </row>
    <row r="31" spans="1:8" ht="12.75">
      <c r="A31" s="1" t="s">
        <v>39</v>
      </c>
      <c r="B31" s="1" t="s">
        <v>23</v>
      </c>
      <c r="C31" s="1" t="s">
        <v>37</v>
      </c>
      <c r="D31" s="1">
        <v>20</v>
      </c>
      <c r="E31" s="1">
        <v>10</v>
      </c>
      <c r="F31" s="1">
        <v>600</v>
      </c>
      <c r="G31" s="1">
        <v>-600</v>
      </c>
      <c r="H31" s="1" t="s">
        <v>40</v>
      </c>
    </row>
    <row r="32" spans="1:8" ht="12.75">
      <c r="A32" s="1" t="s">
        <v>39</v>
      </c>
      <c r="B32" s="1" t="s">
        <v>25</v>
      </c>
      <c r="C32" s="1" t="s">
        <v>37</v>
      </c>
      <c r="D32" s="1">
        <v>20</v>
      </c>
      <c r="E32" s="1">
        <v>10</v>
      </c>
      <c r="F32" s="1">
        <v>600</v>
      </c>
      <c r="G32" s="1">
        <v>-600</v>
      </c>
      <c r="H32" s="1" t="s">
        <v>41</v>
      </c>
    </row>
    <row r="33" spans="1:8" ht="12.75">
      <c r="A33" s="1" t="s">
        <v>39</v>
      </c>
      <c r="B33" s="1" t="s">
        <v>27</v>
      </c>
      <c r="C33" s="1" t="s">
        <v>42</v>
      </c>
      <c r="D33" s="1">
        <v>20</v>
      </c>
      <c r="E33" s="1">
        <v>10</v>
      </c>
      <c r="F33" s="1">
        <v>600</v>
      </c>
      <c r="G33" s="1">
        <v>-600</v>
      </c>
      <c r="H33" s="1" t="s">
        <v>14</v>
      </c>
    </row>
    <row r="34" spans="1:8" ht="12.75">
      <c r="A34" s="1" t="s">
        <v>43</v>
      </c>
      <c r="B34" s="1" t="s">
        <v>24</v>
      </c>
      <c r="C34" s="1" t="s">
        <v>37</v>
      </c>
      <c r="D34" s="1">
        <v>20</v>
      </c>
      <c r="E34" s="1">
        <v>10</v>
      </c>
      <c r="F34" s="1">
        <v>500</v>
      </c>
      <c r="G34" s="1">
        <v>-500</v>
      </c>
      <c r="H34" s="1" t="s">
        <v>44</v>
      </c>
    </row>
    <row r="35" spans="1:8" ht="12.75">
      <c r="A35" s="1" t="s">
        <v>43</v>
      </c>
      <c r="B35" s="1" t="s">
        <v>26</v>
      </c>
      <c r="C35" s="1" t="s">
        <v>37</v>
      </c>
      <c r="D35" s="1">
        <v>20</v>
      </c>
      <c r="E35" s="1">
        <v>10</v>
      </c>
      <c r="F35" s="1">
        <v>500</v>
      </c>
      <c r="G35" s="1">
        <v>-500</v>
      </c>
      <c r="H35" s="1" t="s">
        <v>45</v>
      </c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5"/>
      <c r="M37" s="11"/>
    </row>
    <row r="38" spans="2:11" ht="12.75">
      <c r="B38" s="2"/>
      <c r="C38" s="2"/>
      <c r="D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2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2.75"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printOptions/>
  <pageMargins left="0.82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2006-09-27T20:56:38Z</cp:lastPrinted>
  <dcterms:created xsi:type="dcterms:W3CDTF">2006-09-27T20:13:03Z</dcterms:created>
  <dcterms:modified xsi:type="dcterms:W3CDTF">2007-12-06T21:57:09Z</dcterms:modified>
  <cp:category/>
  <cp:version/>
  <cp:contentType/>
  <cp:contentStatus/>
</cp:coreProperties>
</file>