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04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<sst xmlns="http://schemas.openxmlformats.org/spreadsheetml/2006/main" count="149" uniqueCount="81">
  <si>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</si>
  <si>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</si>
  <si>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</si>
  <si>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</si>
  <si>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</si>
  <si>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</si>
  <si>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</si>
  <si>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</si>
  <si>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</si>
  <si>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</si>
  <si>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</si>
  <si>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</si>
  <si>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</si>
  <si>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</si>
  <si>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</si>
  <si>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</si>
  <si>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</si>
  <si>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</si>
  <si>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</si>
  <si>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</si>
  <si>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</si>
  <si>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</si>
  <si>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</si>
  <si>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Cl</t>
  </si>
  <si>
    <t>MnO</t>
  </si>
  <si>
    <t>FeO</t>
  </si>
  <si>
    <t>Cr2O3</t>
  </si>
  <si>
    <t>TiO2</t>
  </si>
  <si>
    <t>Totals</t>
  </si>
  <si>
    <t>Cation</t>
  </si>
  <si>
    <t>Numbers</t>
  </si>
  <si>
    <t>Normalized</t>
  </si>
  <si>
    <t>to</t>
  </si>
  <si>
    <t>O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</si>
  <si>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</si>
  <si>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</si>
  <si>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</si>
  <si>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</si>
  <si>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</si>
  <si>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</si>
  <si>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</si>
  <si>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</si>
  <si>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</si>
  <si>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</si>
  <si>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</si>
  <si>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</si>
  <si>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</si>
  <si>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</si>
  <si>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</si>
  <si>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</si>
  <si>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</si>
  <si>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</si>
  <si>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</si>
  <si>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</si>
  <si>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</si>
  <si>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MgF2</t>
  </si>
  <si>
    <t>albite-Cr</t>
  </si>
  <si>
    <t>anor-hk</t>
  </si>
  <si>
    <t>PET</t>
  </si>
  <si>
    <t>kspar-OR1</t>
  </si>
  <si>
    <t>scap-s</t>
  </si>
  <si>
    <t>rhod-791</t>
  </si>
  <si>
    <t>LIF</t>
  </si>
  <si>
    <t>fayalite</t>
  </si>
  <si>
    <t>chrom-s</t>
  </si>
  <si>
    <t>rutile1</t>
  </si>
  <si>
    <r>
      <t>Ca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[B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30</t>
    </r>
    <r>
      <rPr>
        <sz val="14"/>
        <rFont val="Times New Roman"/>
        <family val="1"/>
      </rPr>
      <t>](OH)</t>
    </r>
    <r>
      <rPr>
        <vertAlign val="subscript"/>
        <sz val="14"/>
        <rFont val="Times New Roman"/>
        <family val="1"/>
      </rPr>
      <t>2</t>
    </r>
  </si>
  <si>
    <t>ideal</t>
  </si>
  <si>
    <t>measured</t>
  </si>
  <si>
    <t>not present in the wds scan; not in totals</t>
  </si>
  <si>
    <t>axinite-Mg R070133</t>
  </si>
  <si>
    <t>*</t>
  </si>
  <si>
    <t xml:space="preserve"> </t>
  </si>
  <si>
    <t>IVAl</t>
  </si>
  <si>
    <t>Al tot</t>
  </si>
  <si>
    <t>average</t>
  </si>
  <si>
    <t>stdev</t>
  </si>
  <si>
    <t>in formula</t>
  </si>
  <si>
    <t>(+) charges</t>
  </si>
  <si>
    <r>
      <t>Ca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(Mg</t>
    </r>
    <r>
      <rPr>
        <vertAlign val="subscript"/>
        <sz val="14"/>
        <rFont val="Times New Roman"/>
        <family val="1"/>
      </rPr>
      <t>1.86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4.00</t>
    </r>
    <r>
      <rPr>
        <sz val="14"/>
        <rFont val="Times New Roman"/>
        <family val="1"/>
      </rPr>
      <t>[B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7.92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Σ=8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30</t>
    </r>
    <r>
      <rPr>
        <sz val="14"/>
        <rFont val="Times New Roman"/>
        <family val="1"/>
      </rPr>
      <t>](OH)</t>
    </r>
    <r>
      <rPr>
        <vertAlign val="subscript"/>
        <sz val="14"/>
        <rFont val="Times New Roman"/>
        <family val="1"/>
      </rPr>
      <t>2</t>
    </r>
  </si>
  <si>
    <t>B and OH not measured but assumed by stoichiometry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</si>
</sst>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8">
    <font>
      <sz val="10"/>
      <name val="Courier New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1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workbookViewId="0" topLeftCell="A1">
      <selection activeCell="U26" sqref="U26"/>
    </sheetView>
  </sheetViews>
  <sheetFormatPr defaultColWidth="9.00390625" defaultRowHeight="13.5"/>
  <cols>
    <col min="1" max="16384" width="5.25390625" style="1" customWidth="1"/>
  </cols>
  <sheetData>
    <row r="1" spans="2:4" ht="15.75">
      <c r="B1" s="6" t="s">
        <v>70</v>
      </c>
      <c r="C1" s="6"/>
      <c r="D1" s="6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6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20" ht="12.75">
      <c r="A4" s="1" t="s">
        <v>19</v>
      </c>
      <c r="B4" s="2">
        <v>43.72</v>
      </c>
      <c r="C4" s="2">
        <v>43.52</v>
      </c>
      <c r="D4" s="2">
        <v>43.45</v>
      </c>
      <c r="E4" s="2">
        <v>43.59</v>
      </c>
      <c r="F4" s="2">
        <v>43.61</v>
      </c>
      <c r="G4" s="2">
        <v>43.46</v>
      </c>
      <c r="H4" s="2">
        <v>43.67</v>
      </c>
      <c r="I4" s="2">
        <v>43.66</v>
      </c>
      <c r="J4" s="2">
        <v>43.59</v>
      </c>
      <c r="K4" s="2">
        <v>43.69</v>
      </c>
      <c r="L4" s="2"/>
      <c r="M4" s="2">
        <f>AVERAGE(B4:K4)</f>
        <v>43.596</v>
      </c>
      <c r="N4" s="2">
        <f>STDEV(B4:K4)</f>
        <v>0.09406853293894277</v>
      </c>
      <c r="O4" s="2"/>
      <c r="P4" s="2"/>
      <c r="Q4" s="2"/>
      <c r="R4" s="2"/>
      <c r="S4" s="2"/>
      <c r="T4" s="2"/>
    </row>
    <row r="5" spans="1:20" ht="12.75">
      <c r="A5" s="1" t="s">
        <v>22</v>
      </c>
      <c r="B5" s="2">
        <v>20.39</v>
      </c>
      <c r="C5" s="2">
        <v>20.36</v>
      </c>
      <c r="D5" s="2">
        <v>20.44</v>
      </c>
      <c r="E5" s="2">
        <v>20.49</v>
      </c>
      <c r="F5" s="2">
        <v>20.8</v>
      </c>
      <c r="G5" s="2">
        <v>20.57</v>
      </c>
      <c r="H5" s="2">
        <v>20.35</v>
      </c>
      <c r="I5" s="2">
        <v>20.48</v>
      </c>
      <c r="J5" s="2">
        <v>20.19</v>
      </c>
      <c r="K5" s="2">
        <v>20.36</v>
      </c>
      <c r="L5" s="2"/>
      <c r="M5" s="2">
        <f aca="true" t="shared" si="0" ref="M5:M16">AVERAGE(B5:K5)</f>
        <v>20.442999999999994</v>
      </c>
      <c r="N5" s="2">
        <f aca="true" t="shared" si="1" ref="N5:N16">STDEV(B5:K5)</f>
        <v>0.16207337158838886</v>
      </c>
      <c r="O5" s="2"/>
      <c r="P5" s="2"/>
      <c r="Q5" s="2"/>
      <c r="R5" s="2"/>
      <c r="S5" s="2"/>
      <c r="T5" s="2"/>
    </row>
    <row r="6" spans="1:20" ht="12.75">
      <c r="A6" s="1" t="s">
        <v>21</v>
      </c>
      <c r="B6" s="2">
        <v>19.55</v>
      </c>
      <c r="C6" s="2">
        <v>19.7</v>
      </c>
      <c r="D6" s="2">
        <v>19.51</v>
      </c>
      <c r="E6" s="2">
        <v>19.42</v>
      </c>
      <c r="F6" s="2">
        <v>19.54</v>
      </c>
      <c r="G6" s="2">
        <v>19.44</v>
      </c>
      <c r="H6" s="2">
        <v>19.4</v>
      </c>
      <c r="I6" s="2">
        <v>19.48</v>
      </c>
      <c r="J6" s="2">
        <v>19.64</v>
      </c>
      <c r="K6" s="2">
        <v>19.68</v>
      </c>
      <c r="L6" s="2"/>
      <c r="M6" s="2">
        <f t="shared" si="0"/>
        <v>19.536</v>
      </c>
      <c r="N6" s="2">
        <f t="shared" si="1"/>
        <v>0.10731055658943753</v>
      </c>
      <c r="O6" s="2"/>
      <c r="P6" s="2"/>
      <c r="Q6" s="2"/>
      <c r="R6" s="2"/>
      <c r="S6" s="2"/>
      <c r="T6" s="2"/>
    </row>
    <row r="7" spans="1:20" ht="12.75">
      <c r="A7" s="1" t="s">
        <v>20</v>
      </c>
      <c r="B7" s="2">
        <v>6.92</v>
      </c>
      <c r="C7" s="2">
        <v>6.8</v>
      </c>
      <c r="D7" s="2">
        <v>6.75</v>
      </c>
      <c r="E7" s="2">
        <v>6.66</v>
      </c>
      <c r="F7" s="2">
        <v>6.79</v>
      </c>
      <c r="G7" s="2">
        <v>6.88</v>
      </c>
      <c r="H7" s="2">
        <v>6.73</v>
      </c>
      <c r="I7" s="2">
        <v>6.79</v>
      </c>
      <c r="J7" s="2">
        <v>6.66</v>
      </c>
      <c r="K7" s="2">
        <v>6.76</v>
      </c>
      <c r="L7" s="2"/>
      <c r="M7" s="2">
        <f t="shared" si="0"/>
        <v>6.774000000000001</v>
      </c>
      <c r="N7" s="2">
        <f t="shared" si="1"/>
        <v>0.08329332372859613</v>
      </c>
      <c r="O7" s="2"/>
      <c r="P7" s="2"/>
      <c r="Q7" s="2"/>
      <c r="R7" s="2"/>
      <c r="S7" s="2"/>
      <c r="T7" s="2"/>
    </row>
    <row r="8" spans="1:20" ht="12.75">
      <c r="A8" s="1" t="s">
        <v>24</v>
      </c>
      <c r="B8" s="2">
        <v>0.39</v>
      </c>
      <c r="C8" s="2">
        <v>0.44</v>
      </c>
      <c r="D8" s="2">
        <v>0.41</v>
      </c>
      <c r="E8" s="2">
        <v>0.47</v>
      </c>
      <c r="F8" s="2">
        <v>0.34</v>
      </c>
      <c r="G8" s="2">
        <v>0.42</v>
      </c>
      <c r="H8" s="2">
        <v>0.46</v>
      </c>
      <c r="I8" s="2">
        <v>0.44</v>
      </c>
      <c r="J8" s="2">
        <v>0.4</v>
      </c>
      <c r="K8" s="2">
        <v>0.34</v>
      </c>
      <c r="L8" s="2"/>
      <c r="M8" s="2">
        <f t="shared" si="0"/>
        <v>0.4109999999999999</v>
      </c>
      <c r="N8" s="2">
        <f t="shared" si="1"/>
        <v>0.04508017549014464</v>
      </c>
      <c r="O8" s="2"/>
      <c r="P8" s="2"/>
      <c r="Q8" s="2"/>
      <c r="R8" s="2"/>
      <c r="S8" s="2"/>
      <c r="T8" s="2"/>
    </row>
    <row r="9" spans="1:20" s="3" customFormat="1" ht="12.75">
      <c r="A9" s="3" t="s">
        <v>26</v>
      </c>
      <c r="B9" s="4">
        <v>0.05</v>
      </c>
      <c r="C9" s="4">
        <v>0.06</v>
      </c>
      <c r="D9" s="4">
        <v>0</v>
      </c>
      <c r="E9" s="4">
        <v>0.06</v>
      </c>
      <c r="F9" s="4">
        <v>0.08</v>
      </c>
      <c r="G9" s="4">
        <v>0.09</v>
      </c>
      <c r="H9" s="4">
        <v>0.05</v>
      </c>
      <c r="I9" s="4">
        <v>0.02</v>
      </c>
      <c r="J9" s="4">
        <v>0</v>
      </c>
      <c r="K9" s="4">
        <v>0.03</v>
      </c>
      <c r="L9" s="4"/>
      <c r="M9" s="2">
        <f t="shared" si="0"/>
        <v>0.044</v>
      </c>
      <c r="N9" s="2">
        <f t="shared" si="1"/>
        <v>0.030983866769659352</v>
      </c>
      <c r="O9" s="4" t="s">
        <v>69</v>
      </c>
      <c r="P9" s="4"/>
      <c r="Q9" s="4"/>
      <c r="R9" s="4"/>
      <c r="S9" s="4"/>
      <c r="T9" s="4"/>
    </row>
    <row r="10" spans="1:20" s="3" customFormat="1" ht="12.75">
      <c r="A10" s="3" t="s">
        <v>27</v>
      </c>
      <c r="B10" s="4">
        <v>0.05</v>
      </c>
      <c r="C10" s="4">
        <v>0.02</v>
      </c>
      <c r="D10" s="4">
        <v>0.09</v>
      </c>
      <c r="E10" s="4">
        <v>0.06</v>
      </c>
      <c r="F10" s="4">
        <v>0.02</v>
      </c>
      <c r="G10" s="4">
        <v>0.03</v>
      </c>
      <c r="H10" s="4">
        <v>0.06</v>
      </c>
      <c r="I10" s="4">
        <v>0.06</v>
      </c>
      <c r="J10" s="4">
        <v>0</v>
      </c>
      <c r="K10" s="4">
        <v>0.02</v>
      </c>
      <c r="L10" s="4"/>
      <c r="M10" s="2">
        <f t="shared" si="0"/>
        <v>0.041</v>
      </c>
      <c r="N10" s="2">
        <f t="shared" si="1"/>
        <v>0.02726414006223803</v>
      </c>
      <c r="O10" s="4" t="s">
        <v>69</v>
      </c>
      <c r="P10" s="4"/>
      <c r="Q10" s="4"/>
      <c r="R10" s="4"/>
      <c r="S10" s="4"/>
      <c r="T10" s="4"/>
    </row>
    <row r="11" spans="1:20" s="3" customFormat="1" ht="12.75">
      <c r="A11" s="3" t="s">
        <v>17</v>
      </c>
      <c r="B11" s="4">
        <v>0</v>
      </c>
      <c r="C11" s="4">
        <v>0</v>
      </c>
      <c r="D11" s="4">
        <v>0.02</v>
      </c>
      <c r="E11" s="4">
        <v>0</v>
      </c>
      <c r="F11" s="4">
        <v>0.02</v>
      </c>
      <c r="G11" s="4">
        <v>0</v>
      </c>
      <c r="H11" s="4">
        <v>0.02</v>
      </c>
      <c r="I11" s="4">
        <v>0</v>
      </c>
      <c r="J11" s="4">
        <v>0</v>
      </c>
      <c r="K11" s="4">
        <v>0</v>
      </c>
      <c r="L11" s="4"/>
      <c r="M11" s="2">
        <f t="shared" si="0"/>
        <v>0.006</v>
      </c>
      <c r="N11" s="2">
        <f t="shared" si="1"/>
        <v>0.00966091783079296</v>
      </c>
      <c r="O11" s="4" t="s">
        <v>69</v>
      </c>
      <c r="P11" s="4"/>
      <c r="Q11" s="4"/>
      <c r="R11" s="4"/>
      <c r="S11" s="4"/>
      <c r="T11" s="4"/>
    </row>
    <row r="12" spans="1:20" s="3" customFormat="1" ht="12.75">
      <c r="A12" s="3" t="s">
        <v>25</v>
      </c>
      <c r="B12" s="4">
        <v>0</v>
      </c>
      <c r="C12" s="4">
        <v>0.05</v>
      </c>
      <c r="D12" s="4">
        <v>0.03</v>
      </c>
      <c r="E12" s="4">
        <v>0.02</v>
      </c>
      <c r="F12" s="4">
        <v>0.02</v>
      </c>
      <c r="G12" s="4">
        <v>0</v>
      </c>
      <c r="H12" s="4">
        <v>0</v>
      </c>
      <c r="I12" s="4">
        <v>0.02</v>
      </c>
      <c r="J12" s="4">
        <v>0</v>
      </c>
      <c r="K12" s="4">
        <v>0</v>
      </c>
      <c r="L12" s="4"/>
      <c r="M12" s="2">
        <f t="shared" si="0"/>
        <v>0.014000000000000002</v>
      </c>
      <c r="N12" s="2">
        <f t="shared" si="1"/>
        <v>0.017126976771553507</v>
      </c>
      <c r="O12" s="4" t="s">
        <v>69</v>
      </c>
      <c r="P12" s="4"/>
      <c r="Q12" s="4"/>
      <c r="R12" s="4"/>
      <c r="S12" s="4"/>
      <c r="T12" s="4"/>
    </row>
    <row r="13" spans="1:20" s="3" customFormat="1" ht="12.75">
      <c r="A13" s="3" t="s">
        <v>18</v>
      </c>
      <c r="B13" s="4">
        <v>0</v>
      </c>
      <c r="C13" s="4">
        <v>0</v>
      </c>
      <c r="D13" s="4">
        <v>0</v>
      </c>
      <c r="E13" s="4">
        <v>0.01</v>
      </c>
      <c r="F13" s="4">
        <v>0</v>
      </c>
      <c r="G13" s="4">
        <v>0</v>
      </c>
      <c r="H13" s="4">
        <v>0</v>
      </c>
      <c r="I13" s="4">
        <v>0</v>
      </c>
      <c r="J13" s="4">
        <v>0.02</v>
      </c>
      <c r="K13" s="4">
        <v>0</v>
      </c>
      <c r="L13" s="4"/>
      <c r="M13" s="2">
        <f t="shared" si="0"/>
        <v>0.003</v>
      </c>
      <c r="N13" s="2">
        <f t="shared" si="1"/>
        <v>0.006749485577105529</v>
      </c>
      <c r="O13" s="4" t="s">
        <v>69</v>
      </c>
      <c r="P13" s="4"/>
      <c r="Q13" s="4"/>
      <c r="R13" s="4"/>
      <c r="S13" s="4"/>
      <c r="T13" s="4"/>
    </row>
    <row r="14" spans="1:20" s="3" customFormat="1" ht="12.75">
      <c r="A14" s="3" t="s">
        <v>16</v>
      </c>
      <c r="B14" s="4">
        <v>0.13</v>
      </c>
      <c r="C14" s="4">
        <v>0.06</v>
      </c>
      <c r="D14" s="4">
        <v>0</v>
      </c>
      <c r="E14" s="4">
        <v>0.06</v>
      </c>
      <c r="F14" s="4">
        <v>0</v>
      </c>
      <c r="G14" s="4">
        <v>0.07</v>
      </c>
      <c r="H14" s="4">
        <v>0</v>
      </c>
      <c r="I14" s="4">
        <v>0</v>
      </c>
      <c r="J14" s="4">
        <v>0</v>
      </c>
      <c r="K14" s="4">
        <v>0.09</v>
      </c>
      <c r="L14" s="4"/>
      <c r="M14" s="2">
        <f t="shared" si="0"/>
        <v>0.041</v>
      </c>
      <c r="N14" s="2">
        <f t="shared" si="1"/>
        <v>0.04748099034818508</v>
      </c>
      <c r="O14" s="4" t="s">
        <v>69</v>
      </c>
      <c r="P14" s="4"/>
      <c r="Q14" s="4"/>
      <c r="R14" s="4"/>
      <c r="S14" s="4"/>
      <c r="T14" s="4"/>
    </row>
    <row r="15" spans="1:20" s="3" customFormat="1" ht="12.75">
      <c r="A15" s="3" t="s">
        <v>23</v>
      </c>
      <c r="B15" s="4">
        <v>0</v>
      </c>
      <c r="C15" s="4">
        <v>0</v>
      </c>
      <c r="D15" s="4">
        <v>0.01</v>
      </c>
      <c r="E15" s="4">
        <v>0</v>
      </c>
      <c r="F15" s="4">
        <v>0.01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/>
      <c r="M15" s="2">
        <f t="shared" si="0"/>
        <v>0.002</v>
      </c>
      <c r="N15" s="2">
        <f t="shared" si="1"/>
        <v>0.0042163702135578395</v>
      </c>
      <c r="O15" s="4" t="s">
        <v>69</v>
      </c>
      <c r="P15" s="4"/>
      <c r="Q15" s="4"/>
      <c r="R15" s="4"/>
      <c r="S15" s="4"/>
      <c r="T15" s="4"/>
    </row>
    <row r="16" spans="1:20" ht="12.75">
      <c r="A16" s="1" t="s">
        <v>28</v>
      </c>
      <c r="B16" s="2">
        <f>SUM(B4:B8)</f>
        <v>90.97</v>
      </c>
      <c r="C16" s="2">
        <f aca="true" t="shared" si="2" ref="C16:K16">SUM(C4:C8)</f>
        <v>90.82</v>
      </c>
      <c r="D16" s="2">
        <f t="shared" si="2"/>
        <v>90.56</v>
      </c>
      <c r="E16" s="2">
        <f t="shared" si="2"/>
        <v>90.63</v>
      </c>
      <c r="F16" s="2">
        <f t="shared" si="2"/>
        <v>91.08</v>
      </c>
      <c r="G16" s="2">
        <f t="shared" si="2"/>
        <v>90.77</v>
      </c>
      <c r="H16" s="2">
        <f t="shared" si="2"/>
        <v>90.61000000000001</v>
      </c>
      <c r="I16" s="2">
        <f t="shared" si="2"/>
        <v>90.85000000000001</v>
      </c>
      <c r="J16" s="2">
        <f t="shared" si="2"/>
        <v>90.48</v>
      </c>
      <c r="K16" s="2">
        <f t="shared" si="2"/>
        <v>90.83</v>
      </c>
      <c r="L16" s="2"/>
      <c r="M16" s="2">
        <f t="shared" si="0"/>
        <v>90.76000000000002</v>
      </c>
      <c r="N16" s="2">
        <f t="shared" si="1"/>
        <v>0.18885620631749403</v>
      </c>
      <c r="O16" s="2"/>
      <c r="P16" s="2"/>
      <c r="Q16" s="2"/>
      <c r="R16" s="2"/>
      <c r="S16" s="2"/>
      <c r="T16" s="2"/>
    </row>
    <row r="17" spans="2:20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2.75">
      <c r="A18" s="1" t="s">
        <v>29</v>
      </c>
      <c r="B18" s="2" t="s">
        <v>30</v>
      </c>
      <c r="C18" s="2" t="s">
        <v>31</v>
      </c>
      <c r="D18" s="2" t="s">
        <v>32</v>
      </c>
      <c r="E18" s="2">
        <v>14</v>
      </c>
      <c r="F18" s="2" t="s">
        <v>33</v>
      </c>
      <c r="G18" s="2"/>
      <c r="H18" s="2"/>
      <c r="I18" s="2"/>
      <c r="J18" s="2"/>
      <c r="K18" s="2"/>
      <c r="L18" s="2"/>
      <c r="M18" s="2"/>
      <c r="N18" s="2"/>
      <c r="O18" s="2" t="s">
        <v>71</v>
      </c>
      <c r="P18" s="2"/>
      <c r="Q18" s="2"/>
      <c r="R18" s="2"/>
      <c r="S18" s="2"/>
      <c r="T18" s="2"/>
    </row>
    <row r="19" spans="13:17" ht="12.75">
      <c r="M19" s="2" t="s">
        <v>75</v>
      </c>
      <c r="N19" s="2" t="s">
        <v>76</v>
      </c>
      <c r="O19" s="1" t="s">
        <v>77</v>
      </c>
      <c r="Q19" s="1" t="s">
        <v>78</v>
      </c>
    </row>
    <row r="20" spans="1:21" ht="12.75">
      <c r="A20" s="1" t="s">
        <v>36</v>
      </c>
      <c r="B20" s="2">
        <v>7.92362569639137</v>
      </c>
      <c r="C20" s="2">
        <v>7.902903867070785</v>
      </c>
      <c r="D20" s="2">
        <v>7.915352744740451</v>
      </c>
      <c r="E20" s="2">
        <v>7.93615205087927</v>
      </c>
      <c r="F20" s="2">
        <v>7.9054567680686025</v>
      </c>
      <c r="G20" s="2">
        <v>7.904943853870054</v>
      </c>
      <c r="H20" s="2">
        <v>7.9470729413459305</v>
      </c>
      <c r="I20" s="2">
        <v>7.928083180457432</v>
      </c>
      <c r="J20" s="2">
        <v>7.935728813762231</v>
      </c>
      <c r="K20" s="2">
        <v>7.92553445124088</v>
      </c>
      <c r="L20" s="7"/>
      <c r="M20" s="2">
        <f>AVERAGE(B20:K20)</f>
        <v>7.922485436782699</v>
      </c>
      <c r="N20" s="2">
        <f>STDEV(B20:K20)</f>
        <v>0.015057799854984696</v>
      </c>
      <c r="O20" s="8">
        <v>7.92</v>
      </c>
      <c r="P20" s="9">
        <v>4</v>
      </c>
      <c r="Q20" s="7">
        <f>O20*P20</f>
        <v>31.68</v>
      </c>
      <c r="R20" s="7"/>
      <c r="S20" s="7"/>
      <c r="T20" s="7"/>
      <c r="U20" s="7"/>
    </row>
    <row r="21" spans="1:21" ht="12.75">
      <c r="A21" s="1" t="s">
        <v>73</v>
      </c>
      <c r="B21" s="2">
        <f>8-B20</f>
        <v>0.07637430360863018</v>
      </c>
      <c r="C21" s="2">
        <f aca="true" t="shared" si="3" ref="C21:K21">8-C20</f>
        <v>0.09709613292921482</v>
      </c>
      <c r="D21" s="2">
        <f t="shared" si="3"/>
        <v>0.08464725525954897</v>
      </c>
      <c r="E21" s="2">
        <f t="shared" si="3"/>
        <v>0.06384794912073044</v>
      </c>
      <c r="F21" s="2">
        <f t="shared" si="3"/>
        <v>0.09454323193139746</v>
      </c>
      <c r="G21" s="2">
        <f t="shared" si="3"/>
        <v>0.09505614612994595</v>
      </c>
      <c r="H21" s="2">
        <f t="shared" si="3"/>
        <v>0.05292705865406955</v>
      </c>
      <c r="I21" s="2">
        <f t="shared" si="3"/>
        <v>0.0719168195425679</v>
      </c>
      <c r="J21" s="2">
        <f t="shared" si="3"/>
        <v>0.06427118623776895</v>
      </c>
      <c r="K21" s="2">
        <f t="shared" si="3"/>
        <v>0.07446554875911993</v>
      </c>
      <c r="L21" s="7"/>
      <c r="M21" s="2">
        <f>AVERAGE(B21:K21)</f>
        <v>0.07751456321729941</v>
      </c>
      <c r="N21" s="2">
        <f>STDEV(B21:K21)</f>
        <v>0.01505779985452585</v>
      </c>
      <c r="O21" s="8">
        <v>0.08</v>
      </c>
      <c r="P21" s="9">
        <v>3</v>
      </c>
      <c r="Q21" s="7">
        <f aca="true" t="shared" si="4" ref="Q21:Q30">O21*P21</f>
        <v>0.24</v>
      </c>
      <c r="R21" s="7"/>
      <c r="S21" s="7"/>
      <c r="T21" s="7"/>
      <c r="U21" s="7"/>
    </row>
    <row r="22" spans="2:21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7"/>
      <c r="M22" s="2"/>
      <c r="N22" s="2"/>
      <c r="O22" s="8"/>
      <c r="P22" s="9"/>
      <c r="Q22" s="7"/>
      <c r="R22" s="7"/>
      <c r="S22" s="7"/>
      <c r="T22" s="7"/>
      <c r="U22" s="7"/>
    </row>
    <row r="23" spans="1:21" ht="12.75">
      <c r="A23" s="1" t="s">
        <v>38</v>
      </c>
      <c r="B23" s="2">
        <v>4</v>
      </c>
      <c r="C23" s="2">
        <v>4</v>
      </c>
      <c r="D23" s="2">
        <v>4</v>
      </c>
      <c r="E23" s="2">
        <v>4</v>
      </c>
      <c r="F23" s="2">
        <v>4</v>
      </c>
      <c r="G23" s="2">
        <v>4</v>
      </c>
      <c r="H23" s="2">
        <v>4</v>
      </c>
      <c r="I23" s="2">
        <v>4</v>
      </c>
      <c r="J23" s="2">
        <v>4</v>
      </c>
      <c r="K23" s="2">
        <v>4</v>
      </c>
      <c r="L23" s="7"/>
      <c r="M23" s="2">
        <f>AVERAGE(B23:K23)</f>
        <v>4</v>
      </c>
      <c r="N23" s="2">
        <f>STDEV(B23:K23)</f>
        <v>0</v>
      </c>
      <c r="O23" s="8">
        <v>4</v>
      </c>
      <c r="P23" s="9">
        <v>3</v>
      </c>
      <c r="Q23" s="7">
        <f t="shared" si="4"/>
        <v>12</v>
      </c>
      <c r="R23" s="7"/>
      <c r="S23" s="7"/>
      <c r="T23" s="7"/>
      <c r="U23" s="7"/>
    </row>
    <row r="24" spans="2:21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7"/>
      <c r="M24" s="2"/>
      <c r="N24" s="2"/>
      <c r="O24" s="8"/>
      <c r="P24" s="9"/>
      <c r="Q24" s="7"/>
      <c r="R24" s="7"/>
      <c r="S24" s="7"/>
      <c r="T24" s="7"/>
      <c r="U24" s="7"/>
    </row>
    <row r="25" spans="2:21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7"/>
      <c r="M25" s="2"/>
      <c r="N25" s="2"/>
      <c r="O25" s="8"/>
      <c r="P25" s="9"/>
      <c r="Q25" s="7"/>
      <c r="R25" s="7"/>
      <c r="S25" s="7"/>
      <c r="T25" s="7"/>
      <c r="U25" s="7"/>
    </row>
    <row r="26" spans="1:21" ht="12.75">
      <c r="A26" s="1" t="s">
        <v>37</v>
      </c>
      <c r="B26" s="2">
        <v>1.869641926434255</v>
      </c>
      <c r="C26" s="2">
        <v>1.8408367278923066</v>
      </c>
      <c r="D26" s="2">
        <v>1.833128085839522</v>
      </c>
      <c r="E26" s="2">
        <v>1.8076147883649347</v>
      </c>
      <c r="F26" s="2">
        <v>1.8349287325020573</v>
      </c>
      <c r="G26" s="2">
        <v>1.8655463833673174</v>
      </c>
      <c r="H26" s="2">
        <v>1.8257765174431309</v>
      </c>
      <c r="I26" s="2">
        <v>1.8380731308281555</v>
      </c>
      <c r="J26" s="2">
        <v>1.8075183877835397</v>
      </c>
      <c r="K26" s="2">
        <v>1.8281076032507066</v>
      </c>
      <c r="L26" s="7"/>
      <c r="M26" s="2">
        <f>AVERAGE(B26:K26)</f>
        <v>1.8351172283705925</v>
      </c>
      <c r="N26" s="2">
        <f>STDEV(B26:K26)</f>
        <v>0.020596101130469467</v>
      </c>
      <c r="O26" s="8">
        <v>1.86</v>
      </c>
      <c r="P26" s="9">
        <v>2</v>
      </c>
      <c r="Q26" s="7">
        <f t="shared" si="4"/>
        <v>3.72</v>
      </c>
      <c r="R26" s="7"/>
      <c r="S26" s="7"/>
      <c r="T26" s="7"/>
      <c r="U26" s="7"/>
    </row>
    <row r="27" spans="1:21" ht="12.75">
      <c r="A27" s="1" t="s">
        <v>38</v>
      </c>
      <c r="B27" s="2">
        <f>B34-B21-B23</f>
        <v>0.09948917056762241</v>
      </c>
      <c r="C27" s="2">
        <f>C34-C21-C23</f>
        <v>0.11908994406987627</v>
      </c>
      <c r="D27" s="2">
        <f>D34-D21-D23</f>
        <v>0.1041900590697793</v>
      </c>
      <c r="E27" s="2">
        <f>E34-E21-E23</f>
        <v>0.10319587355322035</v>
      </c>
      <c r="F27" s="2">
        <f>F34-F21-F23</f>
        <v>0.08011735669393794</v>
      </c>
      <c r="G27" s="2">
        <f>G34-G21-G23</f>
        <v>0.0723042429756946</v>
      </c>
      <c r="H27" s="2">
        <f>H34-H21-H23</f>
        <v>0.10791727666688988</v>
      </c>
      <c r="I27" s="2">
        <f>I34-I21-I23</f>
        <v>0.09705683282818356</v>
      </c>
      <c r="J27" s="2">
        <f>J34-J21-J23</f>
        <v>0.14975435900783296</v>
      </c>
      <c r="K27" s="2">
        <f>K34-K21-K23</f>
        <v>0.13306558957544912</v>
      </c>
      <c r="L27" s="7"/>
      <c r="M27" s="2">
        <f>AVERAGE(B27:K27)</f>
        <v>0.10661807050084864</v>
      </c>
      <c r="N27" s="2">
        <f>STDEV(B27:K27)</f>
        <v>0.022990379537714715</v>
      </c>
      <c r="O27" s="8">
        <v>0.08</v>
      </c>
      <c r="P27" s="9">
        <v>3</v>
      </c>
      <c r="Q27" s="7">
        <f t="shared" si="4"/>
        <v>0.24</v>
      </c>
      <c r="R27" s="7"/>
      <c r="S27" s="7"/>
      <c r="T27" s="7"/>
      <c r="U27" s="7"/>
    </row>
    <row r="28" spans="1:21" ht="12.75">
      <c r="A28" s="1" t="s">
        <v>40</v>
      </c>
      <c r="B28" s="2">
        <v>0.05986787436550631</v>
      </c>
      <c r="C28" s="2">
        <v>0.0676761932703753</v>
      </c>
      <c r="D28" s="2">
        <v>0.06326300000998433</v>
      </c>
      <c r="E28" s="2">
        <v>0.07247803360503288</v>
      </c>
      <c r="F28" s="2">
        <v>0.052204174357354666</v>
      </c>
      <c r="G28" s="2">
        <v>0.06470588643257169</v>
      </c>
      <c r="H28" s="2">
        <v>0.07090343441839145</v>
      </c>
      <c r="I28" s="2">
        <v>0.06767411363596419</v>
      </c>
      <c r="J28" s="2">
        <v>0.061680143261331886</v>
      </c>
      <c r="K28" s="2">
        <v>0.05224092565471631</v>
      </c>
      <c r="L28" s="7"/>
      <c r="M28" s="2">
        <f>AVERAGE(B28:K28)</f>
        <v>0.06326937790112289</v>
      </c>
      <c r="N28" s="2">
        <f>STDEV(B28:K28)</f>
        <v>0.007008921745194256</v>
      </c>
      <c r="O28" s="8">
        <v>0.06</v>
      </c>
      <c r="P28" s="9">
        <v>2</v>
      </c>
      <c r="Q28" s="7">
        <f t="shared" si="4"/>
        <v>0.12</v>
      </c>
      <c r="R28" s="7"/>
      <c r="S28" s="7"/>
      <c r="T28" s="7"/>
      <c r="U28" s="7"/>
    </row>
    <row r="29" spans="2:21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M29" s="2"/>
      <c r="N29" s="2"/>
      <c r="O29" s="8"/>
      <c r="P29" s="9"/>
      <c r="Q29" s="7"/>
      <c r="R29" s="7"/>
      <c r="S29" s="7"/>
      <c r="T29" s="7"/>
      <c r="U29" s="7"/>
    </row>
    <row r="30" spans="1:21" ht="12.75">
      <c r="A30" s="1" t="s">
        <v>39</v>
      </c>
      <c r="B30" s="2">
        <v>3.9594435951531164</v>
      </c>
      <c r="C30" s="2">
        <v>3.9614002291971135</v>
      </c>
      <c r="D30" s="2">
        <v>3.9896474531756025</v>
      </c>
      <c r="E30" s="2">
        <v>3.9970373422605685</v>
      </c>
      <c r="F30" s="2">
        <v>4.039962674065377</v>
      </c>
      <c r="G30" s="2">
        <v>4.008819438801545</v>
      </c>
      <c r="H30" s="2">
        <v>3.967907662465181</v>
      </c>
      <c r="I30" s="2">
        <v>3.9846259160648905</v>
      </c>
      <c r="J30" s="2">
        <v>3.9383055235622604</v>
      </c>
      <c r="K30" s="2">
        <v>3.9572858611109636</v>
      </c>
      <c r="L30" s="7"/>
      <c r="M30" s="2">
        <f>AVERAGE(B30:K30)</f>
        <v>3.980443569585661</v>
      </c>
      <c r="N30" s="2">
        <f>STDEV(B30:K30)</f>
        <v>0.029810441179406327</v>
      </c>
      <c r="O30" s="8">
        <v>4</v>
      </c>
      <c r="P30" s="9">
        <v>2</v>
      </c>
      <c r="Q30" s="7">
        <f t="shared" si="4"/>
        <v>8</v>
      </c>
      <c r="R30" s="7"/>
      <c r="S30" s="7"/>
      <c r="T30" s="7"/>
      <c r="U30" s="7"/>
    </row>
    <row r="31" spans="1:21" ht="12.75">
      <c r="A31" s="1" t="s">
        <v>72</v>
      </c>
      <c r="B31" s="7" t="s">
        <v>72</v>
      </c>
      <c r="C31" s="7" t="s">
        <v>72</v>
      </c>
      <c r="D31" s="7" t="s">
        <v>72</v>
      </c>
      <c r="E31" s="7" t="s">
        <v>72</v>
      </c>
      <c r="F31" s="7" t="s">
        <v>72</v>
      </c>
      <c r="G31" s="7" t="s">
        <v>72</v>
      </c>
      <c r="H31" s="7" t="s">
        <v>72</v>
      </c>
      <c r="I31" s="7" t="s">
        <v>72</v>
      </c>
      <c r="J31" s="7" t="s">
        <v>72</v>
      </c>
      <c r="K31" s="7" t="s">
        <v>72</v>
      </c>
      <c r="L31" s="7"/>
      <c r="M31" s="7"/>
      <c r="N31" s="7"/>
      <c r="O31" s="2"/>
      <c r="P31" s="7"/>
      <c r="Q31" s="10">
        <f>SUM(Q20:Q30)</f>
        <v>56</v>
      </c>
      <c r="R31" s="7"/>
      <c r="S31" s="7"/>
      <c r="T31" s="7"/>
      <c r="U31" s="7"/>
    </row>
    <row r="32" spans="1:21" ht="12.75">
      <c r="A32" s="1" t="s">
        <v>72</v>
      </c>
      <c r="B32" s="7" t="s">
        <v>72</v>
      </c>
      <c r="C32" s="7" t="s">
        <v>72</v>
      </c>
      <c r="D32" s="7" t="s">
        <v>72</v>
      </c>
      <c r="E32" s="7" t="s">
        <v>72</v>
      </c>
      <c r="F32" s="7" t="s">
        <v>72</v>
      </c>
      <c r="G32" s="7" t="s">
        <v>72</v>
      </c>
      <c r="H32" s="7" t="s">
        <v>72</v>
      </c>
      <c r="I32" s="7" t="s">
        <v>72</v>
      </c>
      <c r="J32" s="7" t="s">
        <v>72</v>
      </c>
      <c r="K32" s="7" t="s">
        <v>72</v>
      </c>
      <c r="L32" s="7"/>
      <c r="M32" s="7"/>
      <c r="N32" s="7"/>
      <c r="O32" s="2"/>
      <c r="P32" s="7"/>
      <c r="Q32" s="7"/>
      <c r="R32" s="7"/>
      <c r="S32" s="7"/>
      <c r="T32" s="7"/>
      <c r="U32" s="7"/>
    </row>
    <row r="33" spans="1:15" ht="12.75">
      <c r="A33" s="1" t="s">
        <v>72</v>
      </c>
      <c r="B33" s="1" t="s">
        <v>72</v>
      </c>
      <c r="C33" s="1" t="s">
        <v>72</v>
      </c>
      <c r="D33" s="1" t="s">
        <v>72</v>
      </c>
      <c r="E33" s="1" t="s">
        <v>72</v>
      </c>
      <c r="F33" s="1" t="s">
        <v>72</v>
      </c>
      <c r="G33" s="1" t="s">
        <v>72</v>
      </c>
      <c r="H33" s="1" t="s">
        <v>72</v>
      </c>
      <c r="I33" s="1" t="s">
        <v>72</v>
      </c>
      <c r="J33" s="1" t="s">
        <v>72</v>
      </c>
      <c r="K33" s="1" t="s">
        <v>72</v>
      </c>
      <c r="O33" s="2"/>
    </row>
    <row r="34" spans="1:21" ht="12.75">
      <c r="A34" s="1" t="s">
        <v>74</v>
      </c>
      <c r="B34" s="2">
        <v>4.175863474176253</v>
      </c>
      <c r="C34" s="2">
        <v>4.216186076999091</v>
      </c>
      <c r="D34" s="2">
        <v>4.188837314329328</v>
      </c>
      <c r="E34" s="2">
        <v>4.167043822673951</v>
      </c>
      <c r="F34" s="2">
        <v>4.174660588625335</v>
      </c>
      <c r="G34" s="2">
        <v>4.1673603891056406</v>
      </c>
      <c r="H34" s="2">
        <v>4.160844335320959</v>
      </c>
      <c r="I34" s="2">
        <v>4.1689736523707515</v>
      </c>
      <c r="J34" s="2">
        <v>4.214025545245602</v>
      </c>
      <c r="K34" s="2">
        <v>4.207531138334569</v>
      </c>
      <c r="L34" s="7"/>
      <c r="M34" s="2">
        <f>AVERAGE(B34:K34)</f>
        <v>4.184132633718148</v>
      </c>
      <c r="N34" s="2">
        <f>STDEV(B34:K34)</f>
        <v>0.02106658035682655</v>
      </c>
      <c r="O34" s="2"/>
      <c r="P34" s="7"/>
      <c r="Q34" s="7"/>
      <c r="R34" s="7"/>
      <c r="S34" s="7"/>
      <c r="T34" s="7"/>
      <c r="U34" s="7"/>
    </row>
    <row r="35" spans="2:21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7"/>
      <c r="M35" s="2"/>
      <c r="N35" s="2"/>
      <c r="O35" s="2"/>
      <c r="P35" s="7"/>
      <c r="Q35" s="7"/>
      <c r="R35" s="7"/>
      <c r="S35" s="7"/>
      <c r="T35" s="7"/>
      <c r="U35" s="7"/>
    </row>
    <row r="36" spans="2:20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0" ht="20.25">
      <c r="B37" s="2"/>
      <c r="C37" s="2" t="s">
        <v>67</v>
      </c>
      <c r="D37" s="2"/>
      <c r="E37" s="5" t="s">
        <v>66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3:17" ht="20.25">
      <c r="C38" s="1" t="s">
        <v>68</v>
      </c>
      <c r="E38" s="5" t="s">
        <v>79</v>
      </c>
      <c r="M38" s="2"/>
      <c r="N38" s="2"/>
      <c r="Q38" s="1" t="s">
        <v>80</v>
      </c>
    </row>
    <row r="39" spans="5:14" ht="13.5">
      <c r="E39"/>
      <c r="M39" s="2"/>
      <c r="N39" s="2"/>
    </row>
    <row r="40" spans="1:14" ht="12.75">
      <c r="A40" s="1" t="s">
        <v>44</v>
      </c>
      <c r="B40" s="1" t="s">
        <v>45</v>
      </c>
      <c r="C40" s="1" t="s">
        <v>46</v>
      </c>
      <c r="D40" s="1" t="s">
        <v>47</v>
      </c>
      <c r="E40" s="1" t="s">
        <v>48</v>
      </c>
      <c r="F40" s="1" t="s">
        <v>49</v>
      </c>
      <c r="G40" s="1" t="s">
        <v>50</v>
      </c>
      <c r="H40" s="1" t="s">
        <v>51</v>
      </c>
      <c r="M40" s="2"/>
      <c r="N40" s="2"/>
    </row>
    <row r="41" spans="1:14" ht="12.75">
      <c r="A41" s="1" t="s">
        <v>52</v>
      </c>
      <c r="B41" s="1" t="s">
        <v>36</v>
      </c>
      <c r="C41" s="1" t="s">
        <v>53</v>
      </c>
      <c r="D41" s="1">
        <v>20</v>
      </c>
      <c r="E41" s="1">
        <v>10</v>
      </c>
      <c r="F41" s="1">
        <v>600</v>
      </c>
      <c r="G41" s="1">
        <v>-600</v>
      </c>
      <c r="H41" s="1" t="s">
        <v>54</v>
      </c>
      <c r="M41" s="2"/>
      <c r="N41" s="2"/>
    </row>
    <row r="42" spans="1:14" ht="12.75">
      <c r="A42" s="1" t="s">
        <v>52</v>
      </c>
      <c r="B42" s="1" t="s">
        <v>16</v>
      </c>
      <c r="C42" s="1" t="s">
        <v>53</v>
      </c>
      <c r="D42" s="1">
        <v>20</v>
      </c>
      <c r="E42" s="1">
        <v>10</v>
      </c>
      <c r="F42" s="1">
        <v>600</v>
      </c>
      <c r="G42" s="1">
        <v>-700</v>
      </c>
      <c r="H42" s="1" t="s">
        <v>55</v>
      </c>
      <c r="M42" s="2"/>
      <c r="N42" s="2"/>
    </row>
    <row r="43" spans="1:14" ht="12.75">
      <c r="A43" s="1" t="s">
        <v>52</v>
      </c>
      <c r="B43" s="1" t="s">
        <v>34</v>
      </c>
      <c r="C43" s="1" t="s">
        <v>53</v>
      </c>
      <c r="D43" s="1">
        <v>20</v>
      </c>
      <c r="E43" s="1">
        <v>10</v>
      </c>
      <c r="F43" s="1">
        <v>600</v>
      </c>
      <c r="G43" s="1">
        <v>-600</v>
      </c>
      <c r="H43" s="1" t="s">
        <v>56</v>
      </c>
      <c r="M43" s="2"/>
      <c r="N43" s="2"/>
    </row>
    <row r="44" spans="1:14" ht="12.75">
      <c r="A44" s="1" t="s">
        <v>52</v>
      </c>
      <c r="B44" s="1" t="s">
        <v>37</v>
      </c>
      <c r="C44" s="1" t="s">
        <v>53</v>
      </c>
      <c r="D44" s="1">
        <v>20</v>
      </c>
      <c r="E44" s="1">
        <v>10</v>
      </c>
      <c r="F44" s="1">
        <v>600</v>
      </c>
      <c r="G44" s="1">
        <v>-600</v>
      </c>
      <c r="H44" s="1" t="s">
        <v>54</v>
      </c>
      <c r="M44" s="2"/>
      <c r="N44" s="2"/>
    </row>
    <row r="45" spans="1:14" ht="12.75">
      <c r="A45" s="1" t="s">
        <v>52</v>
      </c>
      <c r="B45" s="1" t="s">
        <v>38</v>
      </c>
      <c r="C45" s="1" t="s">
        <v>53</v>
      </c>
      <c r="D45" s="1">
        <v>20</v>
      </c>
      <c r="E45" s="1">
        <v>10</v>
      </c>
      <c r="F45" s="1">
        <v>600</v>
      </c>
      <c r="G45" s="1">
        <v>-600</v>
      </c>
      <c r="H45" s="1" t="s">
        <v>57</v>
      </c>
      <c r="M45" s="2"/>
      <c r="N45" s="2"/>
    </row>
    <row r="46" spans="1:14" ht="12.75">
      <c r="A46" s="1" t="s">
        <v>58</v>
      </c>
      <c r="B46" s="1" t="s">
        <v>35</v>
      </c>
      <c r="C46" s="1" t="s">
        <v>53</v>
      </c>
      <c r="D46" s="1">
        <v>20</v>
      </c>
      <c r="E46" s="1">
        <v>10</v>
      </c>
      <c r="F46" s="1">
        <v>600</v>
      </c>
      <c r="G46" s="1">
        <v>-600</v>
      </c>
      <c r="H46" s="1" t="s">
        <v>59</v>
      </c>
      <c r="M46" s="2"/>
      <c r="N46" s="2"/>
    </row>
    <row r="47" spans="1:14" ht="12.75">
      <c r="A47" s="1" t="s">
        <v>58</v>
      </c>
      <c r="B47" s="1" t="s">
        <v>39</v>
      </c>
      <c r="C47" s="1" t="s">
        <v>53</v>
      </c>
      <c r="D47" s="1">
        <v>20</v>
      </c>
      <c r="E47" s="1">
        <v>10</v>
      </c>
      <c r="F47" s="1">
        <v>600</v>
      </c>
      <c r="G47" s="1">
        <v>-600</v>
      </c>
      <c r="H47" s="1" t="s">
        <v>54</v>
      </c>
      <c r="M47" s="2"/>
      <c r="N47" s="2"/>
    </row>
    <row r="48" spans="1:14" ht="12.75">
      <c r="A48" s="1" t="s">
        <v>58</v>
      </c>
      <c r="B48" s="1" t="s">
        <v>23</v>
      </c>
      <c r="C48" s="1" t="s">
        <v>53</v>
      </c>
      <c r="D48" s="1">
        <v>20</v>
      </c>
      <c r="E48" s="1">
        <v>10</v>
      </c>
      <c r="F48" s="1">
        <v>600</v>
      </c>
      <c r="G48" s="1">
        <v>-600</v>
      </c>
      <c r="H48" s="1" t="s">
        <v>60</v>
      </c>
      <c r="M48" s="2"/>
      <c r="N48" s="2"/>
    </row>
    <row r="49" spans="1:14" ht="12.75">
      <c r="A49" s="1" t="s">
        <v>58</v>
      </c>
      <c r="B49" s="1" t="s">
        <v>40</v>
      </c>
      <c r="C49" s="1" t="s">
        <v>53</v>
      </c>
      <c r="D49" s="1">
        <v>20</v>
      </c>
      <c r="E49" s="1">
        <v>10</v>
      </c>
      <c r="F49" s="1">
        <v>600</v>
      </c>
      <c r="G49" s="1">
        <v>-600</v>
      </c>
      <c r="H49" s="1" t="s">
        <v>61</v>
      </c>
      <c r="M49" s="2"/>
      <c r="N49" s="2"/>
    </row>
    <row r="50" spans="1:14" ht="12.75">
      <c r="A50" s="1" t="s">
        <v>62</v>
      </c>
      <c r="B50" s="1" t="s">
        <v>41</v>
      </c>
      <c r="C50" s="1" t="s">
        <v>53</v>
      </c>
      <c r="D50" s="1">
        <v>20</v>
      </c>
      <c r="E50" s="1">
        <v>10</v>
      </c>
      <c r="F50" s="1">
        <v>500</v>
      </c>
      <c r="G50" s="1">
        <v>-500</v>
      </c>
      <c r="H50" s="1" t="s">
        <v>63</v>
      </c>
      <c r="M50" s="2"/>
      <c r="N50" s="2"/>
    </row>
    <row r="51" spans="1:14" ht="12.75">
      <c r="A51" s="1" t="s">
        <v>62</v>
      </c>
      <c r="B51" s="1" t="s">
        <v>42</v>
      </c>
      <c r="C51" s="1" t="s">
        <v>53</v>
      </c>
      <c r="D51" s="1">
        <v>20</v>
      </c>
      <c r="E51" s="1">
        <v>10</v>
      </c>
      <c r="F51" s="1">
        <v>500</v>
      </c>
      <c r="G51" s="1">
        <v>-500</v>
      </c>
      <c r="H51" s="1" t="s">
        <v>64</v>
      </c>
      <c r="M51" s="2"/>
      <c r="N51" s="2"/>
    </row>
    <row r="52" spans="1:14" ht="12.75">
      <c r="A52" s="1" t="s">
        <v>62</v>
      </c>
      <c r="B52" s="1" t="s">
        <v>43</v>
      </c>
      <c r="C52" s="1" t="s">
        <v>53</v>
      </c>
      <c r="D52" s="1">
        <v>20</v>
      </c>
      <c r="E52" s="1">
        <v>10</v>
      </c>
      <c r="F52" s="1">
        <v>500</v>
      </c>
      <c r="G52" s="1">
        <v>-500</v>
      </c>
      <c r="H52" s="1" t="s">
        <v>65</v>
      </c>
      <c r="M52" s="2"/>
      <c r="N52" s="2"/>
    </row>
    <row r="53" spans="13:14" ht="12.75">
      <c r="M53" s="2"/>
      <c r="N53" s="2"/>
    </row>
    <row r="54" ht="12.75">
      <c r="O54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2008-08-27T23:49:51Z</dcterms:created>
  <dcterms:modified xsi:type="dcterms:W3CDTF">2008-08-28T19:56:43Z</dcterms:modified>
  <cp:category/>
  <cp:version/>
  <cp:contentType/>
  <cp:contentStatus/>
</cp:coreProperties>
</file>