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5" windowWidth="15165" windowHeight="94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<sst xmlns="http://schemas.openxmlformats.org/spreadsheetml/2006/main" count="129" uniqueCount="88">
  <si>
    <t>bakhchisaraitsebakhchisaraitsebakhchisaraitsebakhchisaraitsebakhchisaraitsebakhchisaraitsebakhchisaraitsebakhchisaraitsebakhchisaraitsebakhchisaraitse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</si>
  <si>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</si>
  <si>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</si>
  <si>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</si>
  <si>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</si>
  <si>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</si>
  <si>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</si>
  <si>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</si>
  <si>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</si>
  <si>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</si>
  <si>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</si>
  <si>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</si>
  <si>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</si>
  <si>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</si>
  <si>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</si>
  <si>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</si>
  <si>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</si>
  <si>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</si>
  <si>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</si>
  <si>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</si>
  <si>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</si>
  <si>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</si>
  <si>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</si>
  <si>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</si>
  <si>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</si>
  <si>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</si>
  <si>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</si>
  <si>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</si>
  <si>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</si>
  <si>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</si>
  <si>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CuO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</si>
  <si>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</si>
  <si>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</si>
  <si>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</si>
  <si>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</si>
  <si>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</si>
  <si>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</si>
  <si>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</si>
  <si>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</si>
  <si>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</si>
  <si>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</si>
  <si>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</si>
  <si>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</si>
  <si>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</si>
  <si>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</si>
  <si>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</si>
  <si>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</si>
  <si>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</si>
  <si>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</si>
  <si>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</si>
  <si>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</si>
  <si>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</si>
  <si>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</si>
  <si>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</si>
  <si>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</si>
  <si>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</si>
  <si>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</si>
  <si>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</si>
  <si>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</si>
  <si>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</si>
  <si>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</si>
  <si>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</si>
  <si>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</si>
  <si>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</si>
  <si>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</si>
  <si>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</si>
  <si>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</si>
  <si>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</si>
  <si>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</si>
  <si>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</si>
  <si>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</si>
  <si>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</si>
  <si>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</si>
  <si>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</si>
  <si>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t>chalcopy</t>
  </si>
  <si>
    <t>not present (measured values are lower than the detection limit for the element)</t>
  </si>
  <si>
    <t>H2O*</t>
  </si>
  <si>
    <t>* = estimated by difference</t>
  </si>
  <si>
    <t>H</t>
  </si>
  <si>
    <t>average</t>
  </si>
  <si>
    <t>stdev</t>
  </si>
  <si>
    <t>in formula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</si>
  <si>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·7H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</si>
  <si>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</si>
  <si>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</si>
  <si>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r>
      <t>(Na</t>
    </r>
    <r>
      <rPr>
        <vertAlign val="subscript"/>
        <sz val="14"/>
        <rFont val="Times New Roman"/>
        <family val="1"/>
      </rPr>
      <t>1.94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0.03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4.65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·7H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</si>
  <si>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(+) charges</t>
  </si>
  <si>
    <t>H2O estimated by difference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</si>
</sst>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workbookViewId="0" topLeftCell="A7">
      <selection activeCell="H32" sqref="H32"/>
    </sheetView>
  </sheetViews>
  <sheetFormatPr defaultColWidth="9.00390625" defaultRowHeight="13.5"/>
  <cols>
    <col min="1" max="11" width="5.25390625" style="1" customWidth="1"/>
    <col min="12" max="12" width="3.625" style="1" customWidth="1"/>
    <col min="13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3" t="s">
        <v>79</v>
      </c>
      <c r="N3" s="3" t="s">
        <v>80</v>
      </c>
    </row>
    <row r="4" spans="1:25" ht="12.75">
      <c r="A4" s="1" t="s">
        <v>22</v>
      </c>
      <c r="B4" s="3">
        <v>40.85</v>
      </c>
      <c r="C4" s="3">
        <v>42.06</v>
      </c>
      <c r="D4" s="3">
        <v>40.91</v>
      </c>
      <c r="E4" s="3">
        <v>41.6</v>
      </c>
      <c r="F4" s="3">
        <v>41.7</v>
      </c>
      <c r="G4" s="3">
        <v>42.03</v>
      </c>
      <c r="H4" s="3">
        <v>42.01</v>
      </c>
      <c r="I4" s="3">
        <v>41.05</v>
      </c>
      <c r="J4" s="3">
        <v>41.27</v>
      </c>
      <c r="K4" s="3">
        <v>41.77</v>
      </c>
      <c r="L4" s="3"/>
      <c r="M4" s="3">
        <f>AVERAGE(B4:K4)</f>
        <v>41.525</v>
      </c>
      <c r="N4" s="3">
        <f>STDEV(B4:K4)</f>
        <v>0.47108031870022493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1" t="s">
        <v>19</v>
      </c>
      <c r="B5" s="3">
        <v>27.41</v>
      </c>
      <c r="C5" s="3">
        <v>27.58</v>
      </c>
      <c r="D5" s="3">
        <v>27.53</v>
      </c>
      <c r="E5" s="3">
        <v>27.29</v>
      </c>
      <c r="F5" s="3">
        <v>27.43</v>
      </c>
      <c r="G5" s="3">
        <v>27.29</v>
      </c>
      <c r="H5" s="3">
        <v>27.42</v>
      </c>
      <c r="I5" s="3">
        <v>27.19</v>
      </c>
      <c r="J5" s="3">
        <v>27.05</v>
      </c>
      <c r="K5" s="3">
        <v>27.18</v>
      </c>
      <c r="L5" s="3"/>
      <c r="M5" s="3">
        <f aca="true" t="shared" si="0" ref="M5:M18">AVERAGE(B5:K5)</f>
        <v>27.337</v>
      </c>
      <c r="N5" s="3">
        <f aca="true" t="shared" si="1" ref="N5:N18">STDEV(B5:K5)</f>
        <v>0.16673665197288806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1" t="s">
        <v>18</v>
      </c>
      <c r="B6" s="3">
        <v>8.9</v>
      </c>
      <c r="C6" s="3">
        <v>9.08</v>
      </c>
      <c r="D6" s="3">
        <v>9.28</v>
      </c>
      <c r="E6" s="3">
        <v>8.99</v>
      </c>
      <c r="F6" s="3">
        <v>8.3</v>
      </c>
      <c r="G6" s="3">
        <v>8.54</v>
      </c>
      <c r="H6" s="3">
        <v>8.39</v>
      </c>
      <c r="I6" s="3">
        <v>8.86</v>
      </c>
      <c r="J6" s="3">
        <v>8.61</v>
      </c>
      <c r="K6" s="3">
        <v>8.8</v>
      </c>
      <c r="L6" s="3"/>
      <c r="M6" s="3">
        <f t="shared" si="0"/>
        <v>8.775</v>
      </c>
      <c r="N6" s="3">
        <f t="shared" si="1"/>
        <v>0.31163547080953496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1" t="s">
        <v>28</v>
      </c>
      <c r="B7" s="3">
        <v>1.93</v>
      </c>
      <c r="C7" s="3">
        <v>2.11</v>
      </c>
      <c r="D7" s="3">
        <v>1.92</v>
      </c>
      <c r="E7" s="3">
        <v>2.06</v>
      </c>
      <c r="F7" s="3">
        <v>2.08</v>
      </c>
      <c r="G7" s="3">
        <v>2.06</v>
      </c>
      <c r="H7" s="3">
        <v>2.18</v>
      </c>
      <c r="I7" s="3">
        <v>2.18</v>
      </c>
      <c r="J7" s="3">
        <v>1.98</v>
      </c>
      <c r="K7" s="3">
        <v>2.12</v>
      </c>
      <c r="L7" s="3"/>
      <c r="M7" s="3">
        <f t="shared" si="0"/>
        <v>2.0620000000000003</v>
      </c>
      <c r="N7" s="3">
        <f t="shared" si="1"/>
        <v>0.09319036669336643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1" t="s">
        <v>27</v>
      </c>
      <c r="B8" s="3">
        <v>1.76</v>
      </c>
      <c r="C8" s="3">
        <v>1.66</v>
      </c>
      <c r="D8" s="3">
        <v>1.57</v>
      </c>
      <c r="E8" s="3">
        <v>1.8</v>
      </c>
      <c r="F8" s="3">
        <v>1.73</v>
      </c>
      <c r="G8" s="3">
        <v>1.7</v>
      </c>
      <c r="H8" s="3">
        <v>1.67</v>
      </c>
      <c r="I8" s="3">
        <v>1.76</v>
      </c>
      <c r="J8" s="3">
        <v>1.73</v>
      </c>
      <c r="K8" s="3">
        <v>1.71</v>
      </c>
      <c r="L8" s="3"/>
      <c r="M8" s="3">
        <f t="shared" si="0"/>
        <v>1.709</v>
      </c>
      <c r="N8" s="3">
        <f t="shared" si="1"/>
        <v>0.06471304179048866</v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1" t="s">
        <v>26</v>
      </c>
      <c r="B9" s="3">
        <v>0.25</v>
      </c>
      <c r="C9" s="3">
        <v>0.28</v>
      </c>
      <c r="D9" s="3">
        <v>0.24</v>
      </c>
      <c r="E9" s="3">
        <v>0.28</v>
      </c>
      <c r="F9" s="3">
        <v>0.27</v>
      </c>
      <c r="G9" s="3">
        <v>0.29</v>
      </c>
      <c r="H9" s="3">
        <v>0.28</v>
      </c>
      <c r="I9" s="3">
        <v>0.29</v>
      </c>
      <c r="J9" s="3">
        <v>0.29</v>
      </c>
      <c r="K9" s="3">
        <v>0.35</v>
      </c>
      <c r="L9" s="3"/>
      <c r="M9" s="3">
        <f t="shared" si="0"/>
        <v>0.28200000000000003</v>
      </c>
      <c r="N9" s="3">
        <f t="shared" si="1"/>
        <v>0.02936362072739321</v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7" ht="12.75">
      <c r="A10" s="4" t="s">
        <v>20</v>
      </c>
      <c r="B10" s="5">
        <v>0.04</v>
      </c>
      <c r="C10" s="5">
        <v>0.04</v>
      </c>
      <c r="D10" s="5">
        <v>0.02</v>
      </c>
      <c r="E10" s="5">
        <v>0.06</v>
      </c>
      <c r="F10" s="5">
        <v>0.01</v>
      </c>
      <c r="G10" s="5">
        <v>0.07</v>
      </c>
      <c r="H10" s="5">
        <v>0.07</v>
      </c>
      <c r="I10" s="5">
        <v>0.07</v>
      </c>
      <c r="J10" s="5">
        <v>0.07</v>
      </c>
      <c r="K10" s="5">
        <v>0.06</v>
      </c>
      <c r="L10" s="5"/>
      <c r="M10" s="5">
        <f t="shared" si="0"/>
        <v>0.051000000000000004</v>
      </c>
      <c r="N10" s="5">
        <f t="shared" si="1"/>
        <v>0.022335820757001284</v>
      </c>
      <c r="O10" s="5" t="s">
        <v>75</v>
      </c>
      <c r="P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17" s="4" customFormat="1" ht="12.75">
      <c r="A11" s="4" t="s">
        <v>24</v>
      </c>
      <c r="B11" s="5">
        <v>0.02</v>
      </c>
      <c r="C11" s="5">
        <v>0.03</v>
      </c>
      <c r="D11" s="5">
        <v>0.03</v>
      </c>
      <c r="E11" s="5">
        <v>0.02</v>
      </c>
      <c r="F11" s="5">
        <v>0.03</v>
      </c>
      <c r="G11" s="5">
        <v>0.04</v>
      </c>
      <c r="H11" s="5">
        <v>0.09</v>
      </c>
      <c r="I11" s="5">
        <v>0.09</v>
      </c>
      <c r="J11" s="5">
        <v>0.05</v>
      </c>
      <c r="K11" s="5">
        <v>0.03</v>
      </c>
      <c r="L11" s="5"/>
      <c r="M11" s="5">
        <f t="shared" si="0"/>
        <v>0.043</v>
      </c>
      <c r="N11" s="5">
        <f t="shared" si="1"/>
        <v>0.02626785107312741</v>
      </c>
      <c r="O11" s="5" t="s">
        <v>75</v>
      </c>
      <c r="P11" s="5"/>
      <c r="Q11" s="5"/>
    </row>
    <row r="12" spans="1:17" s="4" customFormat="1" ht="12.75">
      <c r="A12" s="4" t="s">
        <v>23</v>
      </c>
      <c r="B12" s="5">
        <v>0</v>
      </c>
      <c r="C12" s="5">
        <v>0.01</v>
      </c>
      <c r="D12" s="5">
        <v>0.01</v>
      </c>
      <c r="E12" s="5">
        <v>0.04</v>
      </c>
      <c r="F12" s="5">
        <v>0.02</v>
      </c>
      <c r="G12" s="5">
        <v>0</v>
      </c>
      <c r="H12" s="5">
        <v>0.05</v>
      </c>
      <c r="I12" s="5">
        <v>0.02</v>
      </c>
      <c r="J12" s="5">
        <v>0.01</v>
      </c>
      <c r="K12" s="5">
        <v>0.01</v>
      </c>
      <c r="L12" s="5"/>
      <c r="M12" s="5">
        <f t="shared" si="0"/>
        <v>0.017</v>
      </c>
      <c r="N12" s="5">
        <f t="shared" si="1"/>
        <v>0.016363916944844775</v>
      </c>
      <c r="O12" s="5" t="s">
        <v>75</v>
      </c>
      <c r="P12" s="5"/>
      <c r="Q12" s="5"/>
    </row>
    <row r="13" spans="1:17" s="4" customFormat="1" ht="12.75">
      <c r="A13" s="4" t="s">
        <v>25</v>
      </c>
      <c r="B13" s="5">
        <v>0.02</v>
      </c>
      <c r="C13" s="5">
        <v>0.02</v>
      </c>
      <c r="D13" s="5">
        <v>0.02</v>
      </c>
      <c r="E13" s="5">
        <v>0.01</v>
      </c>
      <c r="F13" s="5">
        <v>0.02</v>
      </c>
      <c r="G13" s="5">
        <v>0.01</v>
      </c>
      <c r="H13" s="5">
        <v>0.04</v>
      </c>
      <c r="I13" s="5">
        <v>0.03</v>
      </c>
      <c r="J13" s="5">
        <v>0.02</v>
      </c>
      <c r="K13" s="5">
        <v>0.03</v>
      </c>
      <c r="L13" s="5"/>
      <c r="M13" s="5">
        <f t="shared" si="0"/>
        <v>0.022</v>
      </c>
      <c r="N13" s="5">
        <f t="shared" si="1"/>
        <v>0.00918936583472682</v>
      </c>
      <c r="O13" s="5" t="s">
        <v>75</v>
      </c>
      <c r="P13" s="5"/>
      <c r="Q13" s="5"/>
    </row>
    <row r="14" spans="1:18" s="4" customFormat="1" ht="12.75">
      <c r="A14" s="4" t="s">
        <v>30</v>
      </c>
      <c r="B14" s="5">
        <v>0</v>
      </c>
      <c r="C14" s="5">
        <v>0.02</v>
      </c>
      <c r="D14" s="5">
        <v>0</v>
      </c>
      <c r="E14" s="5">
        <v>0.03</v>
      </c>
      <c r="F14" s="5">
        <v>0</v>
      </c>
      <c r="G14" s="5">
        <v>0</v>
      </c>
      <c r="H14" s="5">
        <v>0.06</v>
      </c>
      <c r="I14" s="5">
        <v>0</v>
      </c>
      <c r="J14" s="5">
        <v>0.01</v>
      </c>
      <c r="K14" s="5">
        <v>0</v>
      </c>
      <c r="L14" s="5"/>
      <c r="M14" s="5">
        <f t="shared" si="0"/>
        <v>0.012</v>
      </c>
      <c r="N14" s="5">
        <f t="shared" si="1"/>
        <v>0.019888578520235064</v>
      </c>
      <c r="O14" s="5" t="s">
        <v>75</v>
      </c>
      <c r="P14" s="5"/>
      <c r="Q14" s="1"/>
      <c r="R14" s="3"/>
    </row>
    <row r="15" spans="1:18" s="4" customFormat="1" ht="12.75">
      <c r="A15" s="4" t="s">
        <v>29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/>
      <c r="M15" s="5">
        <f t="shared" si="0"/>
        <v>0</v>
      </c>
      <c r="N15" s="5">
        <f t="shared" si="1"/>
        <v>0</v>
      </c>
      <c r="O15" s="5" t="s">
        <v>75</v>
      </c>
      <c r="P15" s="5"/>
      <c r="Q15" s="1"/>
      <c r="R15" s="3"/>
    </row>
    <row r="16" spans="1:18" s="4" customFormat="1" ht="12.75">
      <c r="A16" s="4" t="s">
        <v>21</v>
      </c>
      <c r="B16" s="5">
        <v>0.06</v>
      </c>
      <c r="C16" s="5">
        <v>0.21</v>
      </c>
      <c r="D16" s="5">
        <v>0.07</v>
      </c>
      <c r="E16" s="5">
        <v>0.17</v>
      </c>
      <c r="F16" s="5">
        <v>0.07</v>
      </c>
      <c r="G16" s="5">
        <v>0.12</v>
      </c>
      <c r="H16" s="5">
        <v>0.13</v>
      </c>
      <c r="I16" s="5">
        <v>0.16</v>
      </c>
      <c r="J16" s="5">
        <v>0.08</v>
      </c>
      <c r="K16" s="5">
        <v>0.13</v>
      </c>
      <c r="L16" s="5"/>
      <c r="M16" s="5">
        <f t="shared" si="0"/>
        <v>0.12000000000000002</v>
      </c>
      <c r="N16" s="5">
        <f t="shared" si="1"/>
        <v>0.05011098792790964</v>
      </c>
      <c r="O16" s="5" t="s">
        <v>75</v>
      </c>
      <c r="P16" s="5"/>
      <c r="Q16" s="1"/>
      <c r="R16" s="3"/>
    </row>
    <row r="17" spans="1:18" s="4" customFormat="1" ht="12.75">
      <c r="A17" s="4" t="s">
        <v>17</v>
      </c>
      <c r="B17" s="5">
        <v>0.63</v>
      </c>
      <c r="C17" s="5">
        <v>0.45</v>
      </c>
      <c r="D17" s="5">
        <v>0.55</v>
      </c>
      <c r="E17" s="5">
        <v>0.28</v>
      </c>
      <c r="F17" s="5">
        <v>0.36</v>
      </c>
      <c r="G17" s="5">
        <v>0.71</v>
      </c>
      <c r="H17" s="5">
        <v>0.66</v>
      </c>
      <c r="I17" s="5">
        <v>0.69</v>
      </c>
      <c r="J17" s="5">
        <v>0.47</v>
      </c>
      <c r="K17" s="5">
        <v>0.41</v>
      </c>
      <c r="L17" s="5"/>
      <c r="M17" s="5">
        <f t="shared" si="0"/>
        <v>0.521</v>
      </c>
      <c r="N17" s="5">
        <f t="shared" si="1"/>
        <v>0.14917923596950222</v>
      </c>
      <c r="O17" s="5" t="s">
        <v>75</v>
      </c>
      <c r="P17" s="5"/>
      <c r="Q17" s="1"/>
      <c r="R17" s="3"/>
    </row>
    <row r="18" spans="1:18" ht="12.75">
      <c r="A18" s="1" t="s">
        <v>31</v>
      </c>
      <c r="B18" s="3">
        <f>SUM(B4:B9)</f>
        <v>81.10000000000002</v>
      </c>
      <c r="C18" s="3">
        <f aca="true" t="shared" si="2" ref="C18:K18">SUM(C4:C9)</f>
        <v>82.77</v>
      </c>
      <c r="D18" s="3">
        <f t="shared" si="2"/>
        <v>81.44999999999999</v>
      </c>
      <c r="E18" s="3">
        <f t="shared" si="2"/>
        <v>82.02</v>
      </c>
      <c r="F18" s="3">
        <f t="shared" si="2"/>
        <v>81.50999999999999</v>
      </c>
      <c r="G18" s="3">
        <f t="shared" si="2"/>
        <v>81.91</v>
      </c>
      <c r="H18" s="3">
        <f t="shared" si="2"/>
        <v>81.95000000000002</v>
      </c>
      <c r="I18" s="3">
        <f t="shared" si="2"/>
        <v>81.33000000000001</v>
      </c>
      <c r="J18" s="3">
        <f t="shared" si="2"/>
        <v>80.93000000000002</v>
      </c>
      <c r="K18" s="3">
        <f t="shared" si="2"/>
        <v>81.92999999999999</v>
      </c>
      <c r="L18" s="3"/>
      <c r="M18" s="3">
        <f t="shared" si="0"/>
        <v>81.69000000000001</v>
      </c>
      <c r="N18" s="3">
        <f t="shared" si="1"/>
        <v>0.5368840139579363</v>
      </c>
      <c r="O18" s="5"/>
      <c r="P18" s="3"/>
      <c r="R18" s="3"/>
    </row>
    <row r="19" spans="1:18" ht="12.75">
      <c r="A19" s="1" t="s">
        <v>76</v>
      </c>
      <c r="B19" s="3">
        <f>100-SUM(B4:B9)</f>
        <v>18.899999999999977</v>
      </c>
      <c r="C19" s="3">
        <f aca="true" t="shared" si="3" ref="C19:K19">100-SUM(C4:C9)</f>
        <v>17.230000000000004</v>
      </c>
      <c r="D19" s="3">
        <f t="shared" si="3"/>
        <v>18.55000000000001</v>
      </c>
      <c r="E19" s="3">
        <f t="shared" si="3"/>
        <v>17.980000000000004</v>
      </c>
      <c r="F19" s="3">
        <f t="shared" si="3"/>
        <v>18.49000000000001</v>
      </c>
      <c r="G19" s="3">
        <f t="shared" si="3"/>
        <v>18.090000000000003</v>
      </c>
      <c r="H19" s="3">
        <f t="shared" si="3"/>
        <v>18.049999999999983</v>
      </c>
      <c r="I19" s="3">
        <f t="shared" si="3"/>
        <v>18.669999999999987</v>
      </c>
      <c r="J19" s="3">
        <f t="shared" si="3"/>
        <v>19.06999999999998</v>
      </c>
      <c r="K19" s="3">
        <f t="shared" si="3"/>
        <v>18.070000000000007</v>
      </c>
      <c r="L19" s="3"/>
      <c r="M19" s="3">
        <f>AVERAGE(B19:K19)</f>
        <v>18.309999999999995</v>
      </c>
      <c r="N19" s="3">
        <f>STDEV(B19:K19)</f>
        <v>0.5368840139587363</v>
      </c>
      <c r="O19" s="5"/>
      <c r="P19" s="3"/>
      <c r="R19" s="3"/>
    </row>
    <row r="20" spans="1:18" ht="12.75">
      <c r="A20" s="1" t="s">
        <v>77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3"/>
    </row>
    <row r="21" spans="2:18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3"/>
    </row>
    <row r="22" spans="1:18" ht="12.75">
      <c r="A22" s="1" t="s">
        <v>32</v>
      </c>
      <c r="B22" s="3" t="s">
        <v>33</v>
      </c>
      <c r="C22" s="3" t="s">
        <v>34</v>
      </c>
      <c r="D22" s="3" t="s">
        <v>35</v>
      </c>
      <c r="E22" s="3">
        <v>23</v>
      </c>
      <c r="F22" s="3" t="s">
        <v>36</v>
      </c>
      <c r="G22" s="3"/>
      <c r="H22" s="3"/>
      <c r="I22" s="3"/>
      <c r="J22" s="3"/>
      <c r="K22" s="3"/>
      <c r="L22" s="3"/>
      <c r="M22" s="3" t="s">
        <v>79</v>
      </c>
      <c r="N22" s="3" t="s">
        <v>80</v>
      </c>
      <c r="O22" s="3" t="s">
        <v>81</v>
      </c>
      <c r="P22" s="3"/>
      <c r="Q22" s="1" t="s">
        <v>86</v>
      </c>
      <c r="R22" s="3"/>
    </row>
    <row r="23" spans="1:19" ht="12.75">
      <c r="A23" s="1" t="s">
        <v>41</v>
      </c>
      <c r="B23" s="3">
        <v>3.9207213764629336</v>
      </c>
      <c r="C23" s="3">
        <v>4.087474821155645</v>
      </c>
      <c r="D23" s="3">
        <v>3.9406413671561245</v>
      </c>
      <c r="E23" s="3">
        <v>4.020172946120543</v>
      </c>
      <c r="F23" s="3">
        <v>4.002453989192184</v>
      </c>
      <c r="G23" s="3">
        <v>4.046919807017478</v>
      </c>
      <c r="H23" s="3">
        <v>4.046434049802702</v>
      </c>
      <c r="I23" s="3">
        <v>3.9488437617180807</v>
      </c>
      <c r="J23" s="3">
        <v>3.9476349207752426</v>
      </c>
      <c r="K23" s="3">
        <v>4.029916987203041</v>
      </c>
      <c r="L23" s="3"/>
      <c r="M23" s="2">
        <f aca="true" t="shared" si="4" ref="M23:M29">AVERAGE(B23:K23)</f>
        <v>3.999121402660397</v>
      </c>
      <c r="N23" s="2">
        <f aca="true" t="shared" si="5" ref="N23:N29">STDEV(B23:K23)</f>
        <v>0.056250748041368724</v>
      </c>
      <c r="O23" s="6">
        <v>4</v>
      </c>
      <c r="P23" s="3">
        <v>5</v>
      </c>
      <c r="Q23" s="3">
        <f>O23*P23</f>
        <v>20</v>
      </c>
      <c r="R23" s="3"/>
      <c r="S23" s="3"/>
    </row>
    <row r="24" spans="1:19" ht="12.75">
      <c r="A24" s="1" t="s">
        <v>38</v>
      </c>
      <c r="B24" s="3">
        <v>4.632539616512938</v>
      </c>
      <c r="C24" s="3">
        <v>4.719720391954312</v>
      </c>
      <c r="D24" s="3">
        <v>4.66960161767544</v>
      </c>
      <c r="E24" s="3">
        <v>4.643988423743315</v>
      </c>
      <c r="F24" s="3">
        <v>4.636094582270635</v>
      </c>
      <c r="G24" s="3">
        <v>4.627057868299223</v>
      </c>
      <c r="H24" s="3">
        <v>4.650754577691671</v>
      </c>
      <c r="I24" s="3">
        <v>4.605769334415451</v>
      </c>
      <c r="J24" s="3">
        <v>4.556233463686237</v>
      </c>
      <c r="K24" s="3">
        <v>4.617610150285413</v>
      </c>
      <c r="L24" s="3"/>
      <c r="M24" s="2">
        <f t="shared" si="4"/>
        <v>4.635937002653463</v>
      </c>
      <c r="N24" s="2">
        <f t="shared" si="5"/>
        <v>0.04232988237672591</v>
      </c>
      <c r="O24" s="6">
        <v>4.65</v>
      </c>
      <c r="P24" s="3">
        <v>2</v>
      </c>
      <c r="Q24" s="3">
        <f>O24*P24</f>
        <v>9.3</v>
      </c>
      <c r="R24" s="3"/>
      <c r="S24" s="3"/>
    </row>
    <row r="25" spans="1:19" ht="12.75">
      <c r="A25" s="1" t="s">
        <v>46</v>
      </c>
      <c r="B25" s="3">
        <v>0.18298473605704374</v>
      </c>
      <c r="C25" s="3">
        <v>0.2025591717840467</v>
      </c>
      <c r="D25" s="3">
        <v>0.18269316368872363</v>
      </c>
      <c r="E25" s="3">
        <v>0.19665376323516642</v>
      </c>
      <c r="F25" s="3">
        <v>0.19721378274882</v>
      </c>
      <c r="G25" s="3">
        <v>0.19593682401440526</v>
      </c>
      <c r="H25" s="3">
        <v>0.20742443405281363</v>
      </c>
      <c r="I25" s="3">
        <v>0.2071557146506919</v>
      </c>
      <c r="J25" s="3">
        <v>0.18709032900672556</v>
      </c>
      <c r="K25" s="3">
        <v>0.20204640201364374</v>
      </c>
      <c r="L25" s="3"/>
      <c r="M25" s="2">
        <f t="shared" si="4"/>
        <v>0.1961758321252081</v>
      </c>
      <c r="N25" s="2">
        <f t="shared" si="5"/>
        <v>0.009201425594244764</v>
      </c>
      <c r="O25" s="6">
        <v>0.2</v>
      </c>
      <c r="P25" s="3">
        <v>2</v>
      </c>
      <c r="Q25" s="3">
        <f>O25*P25</f>
        <v>0.4</v>
      </c>
      <c r="R25" s="3"/>
      <c r="S25" s="3"/>
    </row>
    <row r="26" spans="1:19" ht="12.75">
      <c r="A26" s="1" t="s">
        <v>45</v>
      </c>
      <c r="B26" s="3">
        <v>0.15187521828880293</v>
      </c>
      <c r="C26" s="3">
        <v>0.145042152997315</v>
      </c>
      <c r="D26" s="3">
        <v>0.13596822016679208</v>
      </c>
      <c r="E26" s="3">
        <v>0.15639549493390342</v>
      </c>
      <c r="F26" s="3">
        <v>0.1492920645617022</v>
      </c>
      <c r="G26" s="3">
        <v>0.1471683624947997</v>
      </c>
      <c r="H26" s="3">
        <v>0.1446227394757942</v>
      </c>
      <c r="I26" s="3">
        <v>0.15221932262022933</v>
      </c>
      <c r="J26" s="3">
        <v>0.1487815038012215</v>
      </c>
      <c r="K26" s="3">
        <v>0.14832968107154892</v>
      </c>
      <c r="L26" s="3"/>
      <c r="M26" s="2">
        <f t="shared" si="4"/>
        <v>0.1479694760412109</v>
      </c>
      <c r="N26" s="2">
        <f t="shared" si="5"/>
        <v>0.00549033475290334</v>
      </c>
      <c r="O26" s="6">
        <v>0.15</v>
      </c>
      <c r="P26" s="3">
        <v>2</v>
      </c>
      <c r="Q26" s="3">
        <f>O26*P26</f>
        <v>0.3</v>
      </c>
      <c r="R26" s="3"/>
      <c r="S26" s="3"/>
    </row>
    <row r="27" spans="1:19" ht="12.75">
      <c r="A27" s="1" t="s">
        <v>37</v>
      </c>
      <c r="B27" s="3">
        <v>1.9563135037079864</v>
      </c>
      <c r="C27" s="3">
        <v>2.0209063894208574</v>
      </c>
      <c r="D27" s="3">
        <v>2.0471984081479975</v>
      </c>
      <c r="E27" s="3">
        <v>1.9896909480171538</v>
      </c>
      <c r="F27" s="3">
        <v>1.8244959847100315</v>
      </c>
      <c r="G27" s="3">
        <v>1.883205030729531</v>
      </c>
      <c r="H27" s="3">
        <v>1.8507862834217328</v>
      </c>
      <c r="I27" s="3">
        <v>1.9519335903121278</v>
      </c>
      <c r="J27" s="3">
        <v>1.8861672119581356</v>
      </c>
      <c r="K27" s="3">
        <v>1.9444143762668573</v>
      </c>
      <c r="L27" s="3"/>
      <c r="M27" s="2">
        <f>AVERAGE(B27:K27)</f>
        <v>1.935511172669241</v>
      </c>
      <c r="N27" s="2">
        <f>STDEV(B27:K27)</f>
        <v>0.07314898589771629</v>
      </c>
      <c r="O27" s="6">
        <v>1.94</v>
      </c>
      <c r="P27" s="3">
        <v>1</v>
      </c>
      <c r="Q27" s="3">
        <f>O27*P27</f>
        <v>1.94</v>
      </c>
      <c r="R27" s="3"/>
      <c r="S27" s="3"/>
    </row>
    <row r="28" spans="1:19" ht="12.75">
      <c r="A28" s="1" t="s">
        <v>44</v>
      </c>
      <c r="B28" s="3">
        <v>0.03036789617039665</v>
      </c>
      <c r="C28" s="3">
        <v>0.03443853202342096</v>
      </c>
      <c r="D28" s="3">
        <v>0.029258324466820664</v>
      </c>
      <c r="E28" s="3">
        <v>0.0342460285886741</v>
      </c>
      <c r="F28" s="3">
        <v>0.032798564390115116</v>
      </c>
      <c r="G28" s="3">
        <v>0.03533979158982001</v>
      </c>
      <c r="H28" s="3">
        <v>0.03413332483845296</v>
      </c>
      <c r="I28" s="3">
        <v>0.03530657297740353</v>
      </c>
      <c r="J28" s="3">
        <v>0.035107611889500935</v>
      </c>
      <c r="K28" s="3">
        <v>0.04273664711270333</v>
      </c>
      <c r="L28" s="3"/>
      <c r="M28" s="2">
        <f t="shared" si="4"/>
        <v>0.034373329404730826</v>
      </c>
      <c r="N28" s="2">
        <f t="shared" si="5"/>
        <v>0.0036063826352264895</v>
      </c>
      <c r="O28" s="6">
        <v>0.03</v>
      </c>
      <c r="P28" s="3">
        <v>2</v>
      </c>
      <c r="Q28" s="3">
        <f>O28*P28</f>
        <v>0.06</v>
      </c>
      <c r="R28" s="3"/>
      <c r="S28" s="3"/>
    </row>
    <row r="29" spans="1:19" ht="12.75">
      <c r="A29" s="1" t="s">
        <v>78</v>
      </c>
      <c r="B29" s="3">
        <v>14.292669461630174</v>
      </c>
      <c r="C29" s="3">
        <v>13.19315685428541</v>
      </c>
      <c r="D29" s="3">
        <v>14.078583883909037</v>
      </c>
      <c r="E29" s="3">
        <v>13.690481405444107</v>
      </c>
      <c r="F29" s="3">
        <v>13.983144016824802</v>
      </c>
      <c r="G29" s="3">
        <v>13.724021878891783</v>
      </c>
      <c r="H29" s="3">
        <v>13.698550575971492</v>
      </c>
      <c r="I29" s="3">
        <v>14.150726389149693</v>
      </c>
      <c r="J29" s="3">
        <v>14.372450863597063</v>
      </c>
      <c r="K29" s="3">
        <v>13.736225245679778</v>
      </c>
      <c r="L29" s="3"/>
      <c r="M29" s="2">
        <f t="shared" si="4"/>
        <v>13.892001057538334</v>
      </c>
      <c r="N29" s="2">
        <f t="shared" si="5"/>
        <v>0.3528181402741195</v>
      </c>
      <c r="O29" s="6">
        <v>14</v>
      </c>
      <c r="P29" s="3"/>
      <c r="Q29" s="8">
        <f>SUM(Q23:Q28)</f>
        <v>32</v>
      </c>
      <c r="R29" s="3"/>
      <c r="S29" s="3"/>
    </row>
    <row r="30" spans="2:1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6"/>
      <c r="P30" s="3"/>
      <c r="Q30" s="9"/>
      <c r="R30" s="3"/>
      <c r="S30" s="3"/>
    </row>
    <row r="31" spans="2:17" ht="20.25">
      <c r="B31" s="3"/>
      <c r="C31" s="3"/>
      <c r="D31" s="3"/>
      <c r="E31" s="3" t="s">
        <v>83</v>
      </c>
      <c r="F31" s="3"/>
      <c r="G31" s="3"/>
      <c r="H31" s="7" t="s">
        <v>82</v>
      </c>
      <c r="I31" s="3"/>
      <c r="J31" s="3"/>
      <c r="K31" s="3"/>
      <c r="L31" s="3"/>
      <c r="M31" s="2"/>
      <c r="N31" s="2"/>
      <c r="O31" s="3"/>
      <c r="P31" s="3"/>
      <c r="Q31" s="3"/>
    </row>
    <row r="32" spans="5:20" ht="20.25">
      <c r="E32" s="1" t="s">
        <v>84</v>
      </c>
      <c r="H32" s="7" t="s">
        <v>85</v>
      </c>
      <c r="M32" s="2"/>
      <c r="N32" s="2"/>
      <c r="O32" s="3"/>
      <c r="P32" s="3"/>
      <c r="Q32" s="3"/>
      <c r="T32" s="1" t="s">
        <v>87</v>
      </c>
    </row>
    <row r="33" spans="8:17" ht="18.75">
      <c r="H33" s="7"/>
      <c r="M33" s="2"/>
      <c r="N33" s="2"/>
      <c r="O33" s="3"/>
      <c r="P33" s="3"/>
      <c r="Q33" s="3"/>
    </row>
    <row r="34" spans="8:14" ht="13.5">
      <c r="H34"/>
      <c r="M34" s="2"/>
      <c r="N34" s="2"/>
    </row>
    <row r="35" spans="1:14" ht="12.75">
      <c r="A35" s="1" t="s">
        <v>49</v>
      </c>
      <c r="B35" s="1" t="s">
        <v>50</v>
      </c>
      <c r="C35" s="1" t="s">
        <v>51</v>
      </c>
      <c r="D35" s="1" t="s">
        <v>52</v>
      </c>
      <c r="E35" s="1" t="s">
        <v>53</v>
      </c>
      <c r="F35" s="1" t="s">
        <v>54</v>
      </c>
      <c r="G35" s="1" t="s">
        <v>55</v>
      </c>
      <c r="H35" s="1" t="s">
        <v>56</v>
      </c>
      <c r="M35" s="2"/>
      <c r="N35" s="2"/>
    </row>
    <row r="36" spans="1:14" ht="12.75">
      <c r="A36" s="1" t="s">
        <v>57</v>
      </c>
      <c r="B36" s="1" t="s">
        <v>17</v>
      </c>
      <c r="C36" s="1" t="s">
        <v>58</v>
      </c>
      <c r="D36" s="1">
        <v>20</v>
      </c>
      <c r="E36" s="1">
        <v>10</v>
      </c>
      <c r="F36" s="1">
        <v>800</v>
      </c>
      <c r="G36" s="1">
        <v>-800</v>
      </c>
      <c r="H36" s="1" t="s">
        <v>59</v>
      </c>
      <c r="M36" s="2"/>
      <c r="N36" s="2"/>
    </row>
    <row r="37" spans="1:14" ht="12.75">
      <c r="A37" s="1" t="s">
        <v>57</v>
      </c>
      <c r="B37" s="1" t="s">
        <v>37</v>
      </c>
      <c r="C37" s="1" t="s">
        <v>58</v>
      </c>
      <c r="D37" s="1">
        <v>20</v>
      </c>
      <c r="E37" s="1">
        <v>10</v>
      </c>
      <c r="F37" s="1">
        <v>600</v>
      </c>
      <c r="G37" s="1">
        <v>-600</v>
      </c>
      <c r="H37" s="1" t="s">
        <v>60</v>
      </c>
      <c r="M37" s="2"/>
      <c r="N37" s="2"/>
    </row>
    <row r="38" spans="1:14" ht="12.75">
      <c r="A38" s="1" t="s">
        <v>57</v>
      </c>
      <c r="B38" s="1" t="s">
        <v>40</v>
      </c>
      <c r="C38" s="1" t="s">
        <v>58</v>
      </c>
      <c r="D38" s="1">
        <v>20</v>
      </c>
      <c r="E38" s="1">
        <v>10</v>
      </c>
      <c r="F38" s="1">
        <v>600</v>
      </c>
      <c r="G38" s="1">
        <v>-600</v>
      </c>
      <c r="H38" s="1" t="s">
        <v>61</v>
      </c>
      <c r="M38" s="2"/>
      <c r="N38" s="2"/>
    </row>
    <row r="39" spans="1:14" ht="12.75">
      <c r="A39" s="1" t="s">
        <v>57</v>
      </c>
      <c r="B39" s="1" t="s">
        <v>47</v>
      </c>
      <c r="C39" s="1" t="s">
        <v>62</v>
      </c>
      <c r="D39" s="1">
        <v>20</v>
      </c>
      <c r="E39" s="1">
        <v>10</v>
      </c>
      <c r="F39" s="1">
        <v>600</v>
      </c>
      <c r="G39" s="1">
        <v>-600</v>
      </c>
      <c r="H39" s="1" t="s">
        <v>63</v>
      </c>
      <c r="M39" s="2"/>
      <c r="N39" s="2"/>
    </row>
    <row r="40" spans="1:14" ht="12.75">
      <c r="A40" s="1" t="s">
        <v>57</v>
      </c>
      <c r="B40" s="1" t="s">
        <v>38</v>
      </c>
      <c r="C40" s="1" t="s">
        <v>58</v>
      </c>
      <c r="D40" s="1">
        <v>20</v>
      </c>
      <c r="E40" s="1">
        <v>10</v>
      </c>
      <c r="F40" s="1">
        <v>600</v>
      </c>
      <c r="G40" s="1">
        <v>-600</v>
      </c>
      <c r="H40" s="1" t="s">
        <v>61</v>
      </c>
      <c r="M40" s="2"/>
      <c r="N40" s="2"/>
    </row>
    <row r="41" spans="1:14" ht="12.75">
      <c r="A41" s="1" t="s">
        <v>57</v>
      </c>
      <c r="B41" s="1" t="s">
        <v>39</v>
      </c>
      <c r="C41" s="1" t="s">
        <v>58</v>
      </c>
      <c r="D41" s="1">
        <v>20</v>
      </c>
      <c r="E41" s="1">
        <v>10</v>
      </c>
      <c r="F41" s="1">
        <v>600</v>
      </c>
      <c r="G41" s="1">
        <v>-600</v>
      </c>
      <c r="H41" s="1" t="s">
        <v>64</v>
      </c>
      <c r="M41" s="2"/>
      <c r="N41" s="2"/>
    </row>
    <row r="42" spans="1:14" ht="12.75">
      <c r="A42" s="1" t="s">
        <v>65</v>
      </c>
      <c r="B42" s="1" t="s">
        <v>41</v>
      </c>
      <c r="C42" s="1" t="s">
        <v>58</v>
      </c>
      <c r="D42" s="1">
        <v>20</v>
      </c>
      <c r="E42" s="1">
        <v>10</v>
      </c>
      <c r="F42" s="1">
        <v>500</v>
      </c>
      <c r="G42" s="1">
        <v>-500</v>
      </c>
      <c r="H42" s="1" t="s">
        <v>66</v>
      </c>
      <c r="M42" s="2"/>
      <c r="N42" s="2"/>
    </row>
    <row r="43" spans="1:14" ht="12.75">
      <c r="A43" s="1" t="s">
        <v>65</v>
      </c>
      <c r="B43" s="1" t="s">
        <v>42</v>
      </c>
      <c r="C43" s="1" t="s">
        <v>58</v>
      </c>
      <c r="D43" s="1">
        <v>20</v>
      </c>
      <c r="E43" s="1">
        <v>10</v>
      </c>
      <c r="F43" s="1">
        <v>250</v>
      </c>
      <c r="G43" s="1">
        <v>-250</v>
      </c>
      <c r="H43" s="1" t="s">
        <v>67</v>
      </c>
      <c r="M43" s="2"/>
      <c r="N43" s="2"/>
    </row>
    <row r="44" spans="1:14" ht="12.75">
      <c r="A44" s="1" t="s">
        <v>65</v>
      </c>
      <c r="B44" s="1" t="s">
        <v>24</v>
      </c>
      <c r="C44" s="1" t="s">
        <v>58</v>
      </c>
      <c r="D44" s="1">
        <v>20</v>
      </c>
      <c r="E44" s="1">
        <v>10</v>
      </c>
      <c r="F44" s="1">
        <v>500</v>
      </c>
      <c r="G44" s="1">
        <v>-500</v>
      </c>
      <c r="H44" s="1" t="s">
        <v>68</v>
      </c>
      <c r="M44" s="2"/>
      <c r="N44" s="2"/>
    </row>
    <row r="45" spans="1:14" ht="12.75">
      <c r="A45" s="1" t="s">
        <v>65</v>
      </c>
      <c r="B45" s="1" t="s">
        <v>43</v>
      </c>
      <c r="C45" s="1" t="s">
        <v>58</v>
      </c>
      <c r="D45" s="1">
        <v>20</v>
      </c>
      <c r="E45" s="1">
        <v>10</v>
      </c>
      <c r="F45" s="1">
        <v>600</v>
      </c>
      <c r="G45" s="1">
        <v>-600</v>
      </c>
      <c r="H45" s="1" t="s">
        <v>69</v>
      </c>
      <c r="M45" s="2"/>
      <c r="N45" s="2"/>
    </row>
    <row r="46" spans="1:14" ht="12.75">
      <c r="A46" s="1" t="s">
        <v>65</v>
      </c>
      <c r="B46" s="1" t="s">
        <v>44</v>
      </c>
      <c r="C46" s="1" t="s">
        <v>58</v>
      </c>
      <c r="D46" s="1">
        <v>20</v>
      </c>
      <c r="E46" s="1">
        <v>10</v>
      </c>
      <c r="F46" s="1">
        <v>500</v>
      </c>
      <c r="G46" s="1">
        <v>-500</v>
      </c>
      <c r="H46" s="1" t="s">
        <v>70</v>
      </c>
      <c r="M46" s="2"/>
      <c r="N46" s="2"/>
    </row>
    <row r="47" spans="1:14" ht="12.75">
      <c r="A47" s="1" t="s">
        <v>65</v>
      </c>
      <c r="B47" s="1" t="s">
        <v>45</v>
      </c>
      <c r="C47" s="1" t="s">
        <v>58</v>
      </c>
      <c r="D47" s="1">
        <v>20</v>
      </c>
      <c r="E47" s="1">
        <v>10</v>
      </c>
      <c r="F47" s="1">
        <v>600</v>
      </c>
      <c r="G47" s="1">
        <v>-600</v>
      </c>
      <c r="H47" s="1" t="s">
        <v>71</v>
      </c>
      <c r="M47" s="2"/>
      <c r="N47" s="2"/>
    </row>
    <row r="48" spans="1:14" ht="12.75">
      <c r="A48" s="1" t="s">
        <v>72</v>
      </c>
      <c r="B48" s="1" t="s">
        <v>46</v>
      </c>
      <c r="C48" s="1" t="s">
        <v>58</v>
      </c>
      <c r="D48" s="1">
        <v>20</v>
      </c>
      <c r="E48" s="1">
        <v>10</v>
      </c>
      <c r="F48" s="1">
        <v>500</v>
      </c>
      <c r="G48" s="1">
        <v>-500</v>
      </c>
      <c r="H48" s="1" t="s">
        <v>73</v>
      </c>
      <c r="M48" s="2"/>
      <c r="N48" s="2"/>
    </row>
    <row r="49" spans="1:14" ht="12.75">
      <c r="A49" s="1" t="s">
        <v>72</v>
      </c>
      <c r="B49" s="1" t="s">
        <v>48</v>
      </c>
      <c r="C49" s="1" t="s">
        <v>58</v>
      </c>
      <c r="D49" s="1">
        <v>20</v>
      </c>
      <c r="E49" s="1">
        <v>10</v>
      </c>
      <c r="F49" s="1">
        <v>500</v>
      </c>
      <c r="G49" s="1">
        <v>-500</v>
      </c>
      <c r="H49" s="1" t="s">
        <v>74</v>
      </c>
      <c r="M49" s="2"/>
      <c r="N49" s="2"/>
    </row>
    <row r="50" spans="13:14" ht="12.75">
      <c r="M50" s="2"/>
      <c r="N50" s="2"/>
    </row>
    <row r="51" spans="13:14" ht="12.75">
      <c r="M51" s="2"/>
      <c r="N51" s="2"/>
    </row>
    <row r="53" ht="12.75">
      <c r="O53" s="3"/>
    </row>
    <row r="54" spans="15:19" ht="12.75">
      <c r="O54" s="3"/>
      <c r="P54" s="3"/>
      <c r="Q54" s="3"/>
      <c r="R54" s="3"/>
      <c r="S54" s="3"/>
    </row>
    <row r="55" spans="15:19" ht="12.75">
      <c r="O55" s="3"/>
      <c r="P55" s="3"/>
      <c r="Q55" s="3"/>
      <c r="R55" s="3"/>
      <c r="S55" s="3"/>
    </row>
    <row r="56" ht="12.75">
      <c r="O56" s="3"/>
    </row>
    <row r="57" spans="15:19" ht="12.75">
      <c r="O57" s="3"/>
      <c r="P57" s="3"/>
      <c r="Q57" s="3"/>
      <c r="R57" s="3"/>
      <c r="S57" s="3"/>
    </row>
    <row r="58" ht="12.75">
      <c r="O58" s="3"/>
    </row>
    <row r="59" ht="12.75">
      <c r="O59" s="3"/>
    </row>
    <row r="60" spans="2:15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ht="12.75">
      <c r="O6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2008-03-07T20:05:11Z</dcterms:created>
  <dcterms:modified xsi:type="dcterms:W3CDTF">2008-03-07T20:20:48Z</dcterms:modified>
  <cp:category/>
  <cp:version/>
  <cp:contentType/>
  <cp:contentStatus/>
</cp:coreProperties>
</file>