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48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<sst xmlns="http://schemas.openxmlformats.org/spreadsheetml/2006/main" count="98" uniqueCount="63">
  <si>
    <t>beryl50121</t>
  </si>
  <si>
    <t>#61</t>
  </si>
  <si>
    <t>#62</t>
  </si>
  <si>
    <t>#65</t>
  </si>
  <si>
    <t>#66</t>
  </si>
  <si>
    <t>#68</t>
  </si>
  <si>
    <t>#69</t>
  </si>
  <si>
    <t>#70</t>
  </si>
  <si>
    <t>#71</t>
  </si>
  <si>
    <t>#72</t>
  </si>
  <si>
    <t>#73</t>
  </si>
  <si>
    <t>#75</t>
  </si>
  <si>
    <t>#76</t>
  </si>
  <si>
    <t>#78</t>
  </si>
  <si>
    <t>#80</t>
  </si>
  <si>
    <t>Ox</t>
  </si>
  <si>
    <t>Wt</t>
  </si>
  <si>
    <t>Percents</t>
  </si>
  <si>
    <t>Average</t>
  </si>
  <si>
    <t>Standard</t>
  </si>
  <si>
    <t>Dev</t>
  </si>
  <si>
    <t>Na2O</t>
  </si>
  <si>
    <t>SiO2</t>
  </si>
  <si>
    <t>Al2O3</t>
  </si>
  <si>
    <t>MgO</t>
  </si>
  <si>
    <t>BeO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</si>
  <si>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</si>
  <si>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</si>
  <si>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</si>
  <si>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</si>
  <si>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</si>
  <si>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</si>
  <si>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</si>
  <si>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</si>
  <si>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</si>
  <si>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</si>
  <si>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Si</t>
  </si>
  <si>
    <t>Al</t>
  </si>
  <si>
    <t>Mg</t>
  </si>
  <si>
    <t>K</t>
  </si>
  <si>
    <t>Ca</t>
  </si>
  <si>
    <t>Fe</t>
  </si>
  <si>
    <t>Be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</si>
  <si>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</si>
  <si>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</si>
  <si>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</si>
  <si>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</si>
  <si>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</si>
  <si>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</si>
  <si>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</si>
  <si>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</si>
  <si>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</si>
  <si>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</si>
  <si>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</si>
  <si>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kspar-OR1</t>
  </si>
  <si>
    <t>diopside</t>
  </si>
  <si>
    <t>PET</t>
  </si>
  <si>
    <t>wollast</t>
  </si>
  <si>
    <t>LIF</t>
  </si>
  <si>
    <t>fayalite</t>
  </si>
  <si>
    <t>Li</t>
  </si>
  <si>
    <r>
      <t>Be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</si>
  <si>
    <r>
      <t>(Be</t>
    </r>
    <r>
      <rPr>
        <vertAlign val="subscript"/>
        <sz val="18"/>
        <rFont val="Times New Roman"/>
        <family val="1"/>
      </rPr>
      <t>0.96</t>
    </r>
    <r>
      <rPr>
        <sz val="18"/>
        <rFont val="Times New Roman"/>
        <family val="1"/>
      </rPr>
      <t>Li</t>
    </r>
    <r>
      <rPr>
        <vertAlign val="subscript"/>
        <sz val="18"/>
        <rFont val="Times New Roman"/>
        <family val="1"/>
      </rPr>
      <t>0.04</t>
    </r>
    <r>
      <rPr>
        <sz val="18"/>
        <rFont val="Times New Roman"/>
        <family val="1"/>
      </rPr>
      <t>)</t>
    </r>
    <r>
      <rPr>
        <vertAlign val="subscript"/>
        <sz val="18"/>
        <rFont val="Times New Roman"/>
        <family val="1"/>
      </rPr>
      <t>3</t>
    </r>
    <r>
      <rPr>
        <sz val="18"/>
        <rFont val="Times New Roman"/>
        <family val="1"/>
      </rPr>
      <t>Al</t>
    </r>
    <r>
      <rPr>
        <vertAlign val="subscript"/>
        <sz val="18"/>
        <rFont val="Times New Roman"/>
        <family val="1"/>
      </rPr>
      <t>2</t>
    </r>
    <r>
      <rPr>
        <sz val="18"/>
        <rFont val="Times New Roman"/>
        <family val="1"/>
      </rPr>
      <t>Si</t>
    </r>
    <r>
      <rPr>
        <vertAlign val="subscript"/>
        <sz val="18"/>
        <rFont val="Times New Roman"/>
        <family val="1"/>
      </rPr>
      <t>6</t>
    </r>
    <r>
      <rPr>
        <sz val="18"/>
        <rFont val="Times New Roman"/>
        <family val="1"/>
      </rPr>
      <t>O</t>
    </r>
    <r>
      <rPr>
        <vertAlign val="subscript"/>
        <sz val="18"/>
        <rFont val="Times New Roman"/>
        <family val="1"/>
      </rPr>
      <t>18</t>
    </r>
    <r>
      <rPr>
        <sz val="18"/>
        <rFont val="Courier New"/>
        <family val="0"/>
      </rPr>
      <t>·</t>
    </r>
    <r>
      <rPr>
        <sz val="18"/>
        <rFont val="Times New Roman"/>
        <family val="1"/>
      </rPr>
      <t>Na</t>
    </r>
    <r>
      <rPr>
        <vertAlign val="subscript"/>
        <sz val="18"/>
        <rFont val="Times New Roman"/>
        <family val="1"/>
      </rPr>
      <t>0.09</t>
    </r>
    <r>
      <rPr>
        <sz val="18"/>
        <rFont val="Times New Roman"/>
        <family val="1"/>
      </rPr>
      <t>Mg</t>
    </r>
    <r>
      <rPr>
        <vertAlign val="subscript"/>
        <sz val="18"/>
        <rFont val="Times New Roman"/>
        <family val="1"/>
      </rPr>
      <t>0.03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</si>
</sst>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8"/>
      <name val="Times New Roman"/>
      <family val="1"/>
    </font>
    <font>
      <vertAlign val="subscript"/>
      <sz val="18"/>
      <name val="Times New Roman"/>
      <family val="1"/>
    </font>
    <font>
      <sz val="18"/>
      <name val="Courier New"/>
      <family val="0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29"/>
  <sheetViews>
    <sheetView tabSelected="1" workbookViewId="0" topLeftCell="A1">
      <selection activeCell="O19" sqref="O19"/>
    </sheetView>
  </sheetViews>
  <sheetFormatPr defaultColWidth="9.00390625" defaultRowHeight="13.5"/>
  <cols>
    <col min="1" max="15" width="5.25390625" style="1" customWidth="1"/>
    <col min="16" max="16" width="4.00390625" style="1" customWidth="1"/>
    <col min="17" max="16384" width="5.25390625" style="1" customWidth="1"/>
  </cols>
  <sheetData>
    <row r="2" spans="2:15" ht="12.75"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</row>
    <row r="3" spans="2:15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</row>
    <row r="4" spans="1:6" ht="12.75">
      <c r="A4" s="1" t="s">
        <v>15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</row>
    <row r="5" spans="1:23" ht="12.75">
      <c r="A5" s="1" t="s">
        <v>21</v>
      </c>
      <c r="B5" s="2">
        <v>0.44</v>
      </c>
      <c r="C5" s="2">
        <v>0.48</v>
      </c>
      <c r="D5" s="2">
        <v>0.43</v>
      </c>
      <c r="E5" s="2">
        <v>0.42</v>
      </c>
      <c r="F5" s="2">
        <v>0.46</v>
      </c>
      <c r="G5" s="2">
        <v>0.47</v>
      </c>
      <c r="H5" s="2">
        <v>0.43</v>
      </c>
      <c r="I5" s="2">
        <v>0.45</v>
      </c>
      <c r="J5" s="2">
        <v>0.4</v>
      </c>
      <c r="K5" s="2">
        <v>0.42</v>
      </c>
      <c r="L5" s="2">
        <v>0.46</v>
      </c>
      <c r="M5" s="2">
        <v>0.44</v>
      </c>
      <c r="N5" s="2">
        <v>0.45</v>
      </c>
      <c r="O5" s="2">
        <v>0.51</v>
      </c>
      <c r="P5" s="2"/>
      <c r="Q5" s="2">
        <f>AVERAGE(B5:O5)</f>
        <v>0.4471428571428572</v>
      </c>
      <c r="R5" s="2">
        <f>STDEV(B5:O5)</f>
        <v>0.028128433856309042</v>
      </c>
      <c r="S5" s="2"/>
      <c r="T5" s="2"/>
      <c r="U5" s="2"/>
      <c r="V5" s="2"/>
      <c r="W5" s="2"/>
    </row>
    <row r="6" spans="1:23" ht="12.75">
      <c r="A6" s="1" t="s">
        <v>22</v>
      </c>
      <c r="B6" s="2">
        <v>66.24</v>
      </c>
      <c r="C6" s="2">
        <v>62.51</v>
      </c>
      <c r="D6" s="2">
        <v>66.52</v>
      </c>
      <c r="E6" s="2">
        <v>66.03</v>
      </c>
      <c r="F6" s="2">
        <v>60.74</v>
      </c>
      <c r="G6" s="2">
        <v>60.6</v>
      </c>
      <c r="H6" s="2">
        <v>61.67</v>
      </c>
      <c r="I6" s="2">
        <v>66.25</v>
      </c>
      <c r="J6" s="2">
        <v>66.88</v>
      </c>
      <c r="K6" s="2">
        <v>66.99</v>
      </c>
      <c r="L6" s="2">
        <v>66.68</v>
      </c>
      <c r="M6" s="2">
        <v>62.13</v>
      </c>
      <c r="N6" s="2">
        <v>66.34</v>
      </c>
      <c r="O6" s="2">
        <v>66.58</v>
      </c>
      <c r="P6" s="2"/>
      <c r="Q6" s="2">
        <f aca="true" t="shared" si="0" ref="Q6:Q18">AVERAGE(B6:O6)</f>
        <v>64.7257142857143</v>
      </c>
      <c r="R6" s="2">
        <f aca="true" t="shared" si="1" ref="R6:R18">STDEV(B6:O6)</f>
        <v>2.527701036014808</v>
      </c>
      <c r="S6" s="2"/>
      <c r="T6" s="2"/>
      <c r="U6" s="2"/>
      <c r="V6" s="2"/>
      <c r="W6" s="2"/>
    </row>
    <row r="7" spans="1:23" ht="12.75">
      <c r="A7" s="1" t="s">
        <v>23</v>
      </c>
      <c r="B7" s="2">
        <v>18.08</v>
      </c>
      <c r="C7" s="2">
        <v>18.24</v>
      </c>
      <c r="D7" s="2">
        <v>18.21</v>
      </c>
      <c r="E7" s="2">
        <v>18.2</v>
      </c>
      <c r="F7" s="2">
        <v>18.04</v>
      </c>
      <c r="G7" s="2">
        <v>17.96</v>
      </c>
      <c r="H7" s="2">
        <v>18.16</v>
      </c>
      <c r="I7" s="2">
        <v>18.23</v>
      </c>
      <c r="J7" s="2">
        <v>18.24</v>
      </c>
      <c r="K7" s="2">
        <v>18.17</v>
      </c>
      <c r="L7" s="2">
        <v>18.37</v>
      </c>
      <c r="M7" s="2">
        <v>18.26</v>
      </c>
      <c r="N7" s="2">
        <v>18.4</v>
      </c>
      <c r="O7" s="2">
        <v>18.35</v>
      </c>
      <c r="P7" s="2"/>
      <c r="Q7" s="2">
        <f t="shared" si="0"/>
        <v>18.20785714285714</v>
      </c>
      <c r="R7" s="2">
        <f t="shared" si="1"/>
        <v>0.12354871797935887</v>
      </c>
      <c r="S7" s="2"/>
      <c r="T7" s="2"/>
      <c r="U7" s="2"/>
      <c r="V7" s="2"/>
      <c r="W7" s="2"/>
    </row>
    <row r="8" spans="1:23" ht="12.75">
      <c r="A8" s="1" t="s">
        <v>24</v>
      </c>
      <c r="B8" s="2">
        <v>0.13</v>
      </c>
      <c r="C8" s="2">
        <v>0.14</v>
      </c>
      <c r="D8" s="2">
        <v>0.12</v>
      </c>
      <c r="E8" s="2">
        <v>0.11</v>
      </c>
      <c r="F8" s="2">
        <v>0.13</v>
      </c>
      <c r="G8" s="2">
        <v>0.11</v>
      </c>
      <c r="H8" s="2">
        <v>0.13</v>
      </c>
      <c r="I8" s="2">
        <v>0.13</v>
      </c>
      <c r="J8" s="2">
        <v>0.13</v>
      </c>
      <c r="K8" s="2">
        <v>0.12</v>
      </c>
      <c r="L8" s="2">
        <v>0.13</v>
      </c>
      <c r="M8" s="2">
        <v>0.14</v>
      </c>
      <c r="N8" s="2">
        <v>0.13</v>
      </c>
      <c r="O8" s="2">
        <v>0.13</v>
      </c>
      <c r="P8" s="2"/>
      <c r="Q8" s="2">
        <f t="shared" si="0"/>
        <v>0.12714285714285714</v>
      </c>
      <c r="R8" s="2">
        <f t="shared" si="1"/>
        <v>0.009138735334633935</v>
      </c>
      <c r="S8" s="2"/>
      <c r="T8" s="2"/>
      <c r="U8" s="2"/>
      <c r="V8" s="2"/>
      <c r="W8" s="2"/>
    </row>
    <row r="9" spans="1:23" ht="12.75">
      <c r="A9" s="1" t="s">
        <v>25</v>
      </c>
      <c r="B9" s="2">
        <v>14.76</v>
      </c>
      <c r="C9" s="2">
        <v>18.3</v>
      </c>
      <c r="D9" s="2">
        <v>14.4</v>
      </c>
      <c r="E9" s="2">
        <v>14.96</v>
      </c>
      <c r="F9" s="2">
        <v>20.31</v>
      </c>
      <c r="G9" s="2">
        <v>20.56</v>
      </c>
      <c r="H9" s="2">
        <v>19.29</v>
      </c>
      <c r="I9" s="2">
        <v>14.69</v>
      </c>
      <c r="J9" s="2">
        <v>14.08</v>
      </c>
      <c r="K9" s="2">
        <v>13.96</v>
      </c>
      <c r="L9" s="2">
        <v>14.1</v>
      </c>
      <c r="M9" s="2">
        <v>18.7</v>
      </c>
      <c r="N9" s="2">
        <v>14.4</v>
      </c>
      <c r="O9" s="2">
        <v>14.13</v>
      </c>
      <c r="P9" s="2"/>
      <c r="Q9" s="2">
        <f t="shared" si="0"/>
        <v>16.18857142857143</v>
      </c>
      <c r="R9" s="2">
        <f t="shared" si="1"/>
        <v>2.582279425811048</v>
      </c>
      <c r="S9" s="2"/>
      <c r="T9" s="2"/>
      <c r="U9" s="2"/>
      <c r="V9" s="2"/>
      <c r="W9" s="2"/>
    </row>
    <row r="10" spans="1:23" ht="12.75">
      <c r="A10" s="1" t="s">
        <v>26</v>
      </c>
      <c r="B10" s="2">
        <v>99.98</v>
      </c>
      <c r="C10" s="2">
        <v>99.98</v>
      </c>
      <c r="D10" s="2">
        <v>99.99</v>
      </c>
      <c r="E10" s="2">
        <v>99.99</v>
      </c>
      <c r="F10" s="2">
        <v>99.98</v>
      </c>
      <c r="G10" s="2">
        <v>99.99</v>
      </c>
      <c r="H10" s="2">
        <v>99.98</v>
      </c>
      <c r="I10" s="2">
        <v>100</v>
      </c>
      <c r="J10" s="2">
        <v>100</v>
      </c>
      <c r="K10" s="2">
        <v>100</v>
      </c>
      <c r="L10" s="2">
        <v>99.98</v>
      </c>
      <c r="M10" s="2">
        <v>99.99</v>
      </c>
      <c r="N10" s="2">
        <v>99.98</v>
      </c>
      <c r="O10" s="2">
        <v>99.99</v>
      </c>
      <c r="P10" s="2"/>
      <c r="Q10" s="2">
        <f t="shared" si="0"/>
        <v>99.98785714285714</v>
      </c>
      <c r="R10" s="2">
        <f t="shared" si="1"/>
        <v>0.00801783722839747</v>
      </c>
      <c r="S10" s="2"/>
      <c r="T10" s="2"/>
      <c r="U10" s="2"/>
      <c r="V10" s="2"/>
      <c r="W10" s="2"/>
    </row>
    <row r="11" spans="2:23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1" t="s">
        <v>27</v>
      </c>
      <c r="B12" s="2" t="s">
        <v>28</v>
      </c>
      <c r="C12" s="2" t="s">
        <v>29</v>
      </c>
      <c r="D12" s="2" t="s">
        <v>30</v>
      </c>
      <c r="E12" s="2">
        <v>18</v>
      </c>
      <c r="F12" s="2" t="s">
        <v>31</v>
      </c>
      <c r="G12" s="2" t="s">
        <v>32</v>
      </c>
      <c r="H12" s="2" t="s">
        <v>27</v>
      </c>
      <c r="I12" s="2" t="s">
        <v>33</v>
      </c>
      <c r="J12" s="2" t="s">
        <v>19</v>
      </c>
      <c r="K12" s="2" t="s">
        <v>20</v>
      </c>
      <c r="L12" s="2" t="s">
        <v>34</v>
      </c>
      <c r="M12" s="2" t="s">
        <v>27</v>
      </c>
      <c r="N12" s="2" t="s">
        <v>33</v>
      </c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1" t="s">
        <v>36</v>
      </c>
      <c r="B13" s="2">
        <v>5.937</v>
      </c>
      <c r="C13" s="2">
        <v>5.566</v>
      </c>
      <c r="D13" s="2">
        <v>5.966</v>
      </c>
      <c r="E13" s="2">
        <v>5.913</v>
      </c>
      <c r="F13" s="2">
        <v>5.384</v>
      </c>
      <c r="G13" s="2">
        <v>5.368</v>
      </c>
      <c r="H13" s="2">
        <v>5.477</v>
      </c>
      <c r="I13" s="2">
        <v>5.937</v>
      </c>
      <c r="J13" s="2">
        <v>6</v>
      </c>
      <c r="K13" s="2">
        <v>6.014</v>
      </c>
      <c r="L13" s="2">
        <v>5.984</v>
      </c>
      <c r="M13" s="2">
        <v>5.526</v>
      </c>
      <c r="N13" s="2">
        <v>5.951</v>
      </c>
      <c r="O13" s="2">
        <v>5.978</v>
      </c>
      <c r="P13" s="2"/>
      <c r="Q13" s="2">
        <f>AVERAGE(B13:O13)</f>
        <v>5.785785714285714</v>
      </c>
      <c r="R13" s="2">
        <f>STDEV(B13:O13)</f>
        <v>0.2546509461902979</v>
      </c>
      <c r="S13" s="2">
        <v>6</v>
      </c>
      <c r="T13" s="2">
        <v>4</v>
      </c>
      <c r="U13" s="2">
        <f>S13*T13</f>
        <v>24</v>
      </c>
      <c r="V13" s="2"/>
      <c r="W13" s="2"/>
    </row>
    <row r="14" spans="1:23" ht="12.75">
      <c r="A14" s="1" t="s">
        <v>37</v>
      </c>
      <c r="B14" s="2">
        <v>1.91</v>
      </c>
      <c r="C14" s="2">
        <v>1.913</v>
      </c>
      <c r="D14" s="2">
        <v>1.925</v>
      </c>
      <c r="E14" s="2">
        <v>1.922</v>
      </c>
      <c r="F14" s="2">
        <v>1.885</v>
      </c>
      <c r="G14" s="2">
        <v>1.875</v>
      </c>
      <c r="H14" s="2">
        <v>1.901</v>
      </c>
      <c r="I14" s="2">
        <v>1.925</v>
      </c>
      <c r="J14" s="2">
        <v>1.928</v>
      </c>
      <c r="K14" s="2">
        <v>1.923</v>
      </c>
      <c r="L14" s="2">
        <v>1.943</v>
      </c>
      <c r="M14" s="2">
        <v>1.914</v>
      </c>
      <c r="N14" s="2">
        <v>1.945</v>
      </c>
      <c r="O14" s="2">
        <v>1.942</v>
      </c>
      <c r="P14" s="2"/>
      <c r="Q14" s="2">
        <f>AVERAGE(B14:O14)</f>
        <v>1.9179285714285716</v>
      </c>
      <c r="R14" s="2">
        <f>STDEV(B14:O14)</f>
        <v>0.020570570037017667</v>
      </c>
      <c r="S14" s="2">
        <v>2</v>
      </c>
      <c r="T14" s="2">
        <v>3</v>
      </c>
      <c r="U14" s="2">
        <f>S14*T14</f>
        <v>6</v>
      </c>
      <c r="V14" s="2"/>
      <c r="W14" s="2"/>
    </row>
    <row r="15" spans="1:23" ht="12.75">
      <c r="A15" s="1" t="s">
        <v>35</v>
      </c>
      <c r="B15" s="2">
        <v>0.076</v>
      </c>
      <c r="C15" s="2">
        <v>0.083</v>
      </c>
      <c r="D15" s="2">
        <v>0.075</v>
      </c>
      <c r="E15" s="2">
        <v>0.073</v>
      </c>
      <c r="F15" s="2">
        <v>0.079</v>
      </c>
      <c r="G15" s="2">
        <v>0.08</v>
      </c>
      <c r="H15" s="2">
        <v>0.075</v>
      </c>
      <c r="I15" s="2">
        <v>0.078</v>
      </c>
      <c r="J15" s="2">
        <v>0.07</v>
      </c>
      <c r="K15" s="2">
        <v>0.074</v>
      </c>
      <c r="L15" s="2">
        <v>0.08</v>
      </c>
      <c r="M15" s="2">
        <v>0.077</v>
      </c>
      <c r="N15" s="2">
        <v>0.078</v>
      </c>
      <c r="O15" s="2">
        <v>0.089</v>
      </c>
      <c r="P15" s="2"/>
      <c r="Q15" s="2">
        <f t="shared" si="0"/>
        <v>0.07764285714285714</v>
      </c>
      <c r="R15" s="2">
        <f t="shared" si="1"/>
        <v>0.004651007216922946</v>
      </c>
      <c r="S15" s="2">
        <v>0.09</v>
      </c>
      <c r="T15" s="2">
        <v>1</v>
      </c>
      <c r="U15" s="2">
        <f>S15*T15</f>
        <v>0.09</v>
      </c>
      <c r="V15" s="2"/>
      <c r="W15" s="2"/>
    </row>
    <row r="16" spans="1:23" ht="12.75">
      <c r="A16" s="1" t="s">
        <v>38</v>
      </c>
      <c r="B16" s="2">
        <v>0.018</v>
      </c>
      <c r="C16" s="2">
        <v>0.019</v>
      </c>
      <c r="D16" s="2">
        <v>0.016</v>
      </c>
      <c r="E16" s="2">
        <v>0.015</v>
      </c>
      <c r="F16" s="2">
        <v>0.017</v>
      </c>
      <c r="G16" s="2">
        <v>0.014</v>
      </c>
      <c r="H16" s="2">
        <v>0.017</v>
      </c>
      <c r="I16" s="2">
        <v>0.017</v>
      </c>
      <c r="J16" s="2">
        <v>0.018</v>
      </c>
      <c r="K16" s="2">
        <v>0.016</v>
      </c>
      <c r="L16" s="2">
        <v>0.018</v>
      </c>
      <c r="M16" s="2">
        <v>0.018</v>
      </c>
      <c r="N16" s="2">
        <v>0.017</v>
      </c>
      <c r="O16" s="2">
        <v>0.017</v>
      </c>
      <c r="P16" s="2"/>
      <c r="Q16" s="2">
        <f t="shared" si="0"/>
        <v>0.016928571428571428</v>
      </c>
      <c r="R16" s="2">
        <f t="shared" si="1"/>
        <v>0.0013280573269766338</v>
      </c>
      <c r="S16" s="2">
        <f>Q16</f>
        <v>0.016928571428571428</v>
      </c>
      <c r="T16" s="2">
        <v>2</v>
      </c>
      <c r="U16" s="2">
        <f>S16*T16</f>
        <v>0.033857142857142856</v>
      </c>
      <c r="V16" s="2"/>
      <c r="W16" s="2"/>
    </row>
    <row r="17" spans="1:23" ht="12.75">
      <c r="A17" s="1" t="s">
        <v>42</v>
      </c>
      <c r="B17" s="2">
        <v>3.179</v>
      </c>
      <c r="C17" s="2">
        <v>3.914</v>
      </c>
      <c r="D17" s="2">
        <v>3.103</v>
      </c>
      <c r="E17" s="2">
        <v>3.219</v>
      </c>
      <c r="F17" s="2">
        <v>4.324</v>
      </c>
      <c r="G17" s="2">
        <v>4.375</v>
      </c>
      <c r="H17" s="2">
        <v>4.116</v>
      </c>
      <c r="I17" s="2">
        <v>3.162</v>
      </c>
      <c r="J17" s="2">
        <v>3.035</v>
      </c>
      <c r="K17" s="2">
        <v>3.01</v>
      </c>
      <c r="L17" s="2">
        <v>3.04</v>
      </c>
      <c r="M17" s="2">
        <v>3.995</v>
      </c>
      <c r="N17" s="2">
        <v>3.103</v>
      </c>
      <c r="O17" s="2">
        <v>3.047</v>
      </c>
      <c r="P17" s="2"/>
      <c r="Q17" s="2">
        <f t="shared" si="0"/>
        <v>3.472999999999999</v>
      </c>
      <c r="R17" s="2">
        <f t="shared" si="1"/>
        <v>0.5345645244208026</v>
      </c>
      <c r="S17" s="2">
        <v>0.96</v>
      </c>
      <c r="T17" s="2">
        <v>2</v>
      </c>
      <c r="U17" s="2">
        <f>S17*3*T17</f>
        <v>5.76</v>
      </c>
      <c r="V17" s="2"/>
      <c r="W17" s="2"/>
    </row>
    <row r="18" spans="1:23" ht="12.75">
      <c r="A18" s="1" t="s">
        <v>26</v>
      </c>
      <c r="B18" s="2">
        <f>SUM(B13:B17)</f>
        <v>11.12</v>
      </c>
      <c r="C18" s="2">
        <f aca="true" t="shared" si="2" ref="C18:O18">SUM(C13:C17)</f>
        <v>11.495000000000001</v>
      </c>
      <c r="D18" s="2">
        <f t="shared" si="2"/>
        <v>11.085</v>
      </c>
      <c r="E18" s="2">
        <f t="shared" si="2"/>
        <v>11.142</v>
      </c>
      <c r="F18" s="2">
        <f t="shared" si="2"/>
        <v>11.689</v>
      </c>
      <c r="G18" s="2">
        <f t="shared" si="2"/>
        <v>11.712</v>
      </c>
      <c r="H18" s="2">
        <f t="shared" si="2"/>
        <v>11.586</v>
      </c>
      <c r="I18" s="2">
        <f t="shared" si="2"/>
        <v>11.119</v>
      </c>
      <c r="J18" s="2">
        <f t="shared" si="2"/>
        <v>11.051</v>
      </c>
      <c r="K18" s="2">
        <f t="shared" si="2"/>
        <v>11.037</v>
      </c>
      <c r="L18" s="2">
        <f t="shared" si="2"/>
        <v>11.065000000000001</v>
      </c>
      <c r="M18" s="2">
        <f t="shared" si="2"/>
        <v>11.53</v>
      </c>
      <c r="N18" s="2">
        <f t="shared" si="2"/>
        <v>11.094000000000001</v>
      </c>
      <c r="O18" s="2">
        <f t="shared" si="2"/>
        <v>11.073</v>
      </c>
      <c r="P18" s="2"/>
      <c r="Q18" s="2">
        <f t="shared" si="0"/>
        <v>11.271285714285714</v>
      </c>
      <c r="R18" s="2">
        <f t="shared" si="1"/>
        <v>0.2629642937362415</v>
      </c>
      <c r="S18" s="2"/>
      <c r="T18" s="2"/>
      <c r="U18" s="2"/>
      <c r="V18" s="2"/>
      <c r="W18" s="2"/>
    </row>
    <row r="19" spans="19:21" ht="12.75">
      <c r="S19" s="2"/>
      <c r="U19" s="2"/>
    </row>
    <row r="20" spans="18:21" ht="12.75">
      <c r="R20" s="1" t="s">
        <v>60</v>
      </c>
      <c r="S20" s="2">
        <f>1-S17</f>
        <v>0.040000000000000036</v>
      </c>
      <c r="T20" s="1">
        <v>1</v>
      </c>
      <c r="U20" s="2">
        <f>S20*3*T20</f>
        <v>0.1200000000000001</v>
      </c>
    </row>
    <row r="22" spans="1:21" ht="12.75">
      <c r="A22" s="1" t="s">
        <v>43</v>
      </c>
      <c r="B22" s="1" t="s">
        <v>44</v>
      </c>
      <c r="C22" s="1" t="s">
        <v>45</v>
      </c>
      <c r="D22" s="1" t="s">
        <v>46</v>
      </c>
      <c r="E22" s="1" t="s">
        <v>47</v>
      </c>
      <c r="F22" s="1" t="s">
        <v>48</v>
      </c>
      <c r="G22" s="1" t="s">
        <v>49</v>
      </c>
      <c r="H22" s="1" t="s">
        <v>50</v>
      </c>
      <c r="U22" s="2">
        <f>SUM(U13:U20)</f>
        <v>36.00385714285714</v>
      </c>
    </row>
    <row r="23" spans="1:8" ht="12.75">
      <c r="A23" s="1" t="s">
        <v>51</v>
      </c>
      <c r="B23" s="1" t="s">
        <v>35</v>
      </c>
      <c r="C23" s="1" t="s">
        <v>52</v>
      </c>
      <c r="D23" s="1">
        <v>20</v>
      </c>
      <c r="E23" s="1">
        <v>10</v>
      </c>
      <c r="F23" s="1">
        <v>600</v>
      </c>
      <c r="G23" s="1">
        <v>-600</v>
      </c>
      <c r="H23" s="1" t="s">
        <v>53</v>
      </c>
    </row>
    <row r="24" spans="1:8" ht="12.75">
      <c r="A24" s="1" t="s">
        <v>51</v>
      </c>
      <c r="B24" s="1" t="s">
        <v>36</v>
      </c>
      <c r="C24" s="1" t="s">
        <v>52</v>
      </c>
      <c r="D24" s="1">
        <v>20</v>
      </c>
      <c r="E24" s="1">
        <v>10</v>
      </c>
      <c r="F24" s="1">
        <v>600</v>
      </c>
      <c r="G24" s="1">
        <v>-600</v>
      </c>
      <c r="H24" s="1" t="s">
        <v>54</v>
      </c>
    </row>
    <row r="25" spans="1:8" ht="12.75">
      <c r="A25" s="1" t="s">
        <v>51</v>
      </c>
      <c r="B25" s="1" t="s">
        <v>37</v>
      </c>
      <c r="C25" s="1" t="s">
        <v>52</v>
      </c>
      <c r="D25" s="1">
        <v>20</v>
      </c>
      <c r="E25" s="1">
        <v>10</v>
      </c>
      <c r="F25" s="1">
        <v>600</v>
      </c>
      <c r="G25" s="1">
        <v>-600</v>
      </c>
      <c r="H25" s="1" t="s">
        <v>54</v>
      </c>
    </row>
    <row r="26" spans="1:19" ht="20.25">
      <c r="A26" s="1" t="s">
        <v>51</v>
      </c>
      <c r="B26" s="1" t="s">
        <v>38</v>
      </c>
      <c r="C26" s="1" t="s">
        <v>52</v>
      </c>
      <c r="D26" s="1">
        <v>20</v>
      </c>
      <c r="E26" s="1">
        <v>10</v>
      </c>
      <c r="F26" s="1">
        <v>600</v>
      </c>
      <c r="G26" s="1">
        <v>-600</v>
      </c>
      <c r="H26" s="1" t="s">
        <v>55</v>
      </c>
      <c r="S26" s="3" t="s">
        <v>61</v>
      </c>
    </row>
    <row r="27" spans="1:22" ht="26.25">
      <c r="A27" s="1" t="s">
        <v>56</v>
      </c>
      <c r="B27" s="1" t="s">
        <v>39</v>
      </c>
      <c r="C27" s="1" t="s">
        <v>52</v>
      </c>
      <c r="D27" s="1">
        <v>20</v>
      </c>
      <c r="E27" s="1">
        <v>10</v>
      </c>
      <c r="F27" s="1">
        <v>600</v>
      </c>
      <c r="G27" s="1">
        <v>-600</v>
      </c>
      <c r="H27" s="1" t="s">
        <v>54</v>
      </c>
      <c r="L27" s="4" t="s">
        <v>62</v>
      </c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8" ht="12.75">
      <c r="A28" s="1" t="s">
        <v>56</v>
      </c>
      <c r="B28" s="1" t="s">
        <v>40</v>
      </c>
      <c r="C28" s="1" t="s">
        <v>52</v>
      </c>
      <c r="D28" s="1">
        <v>20</v>
      </c>
      <c r="E28" s="1">
        <v>10</v>
      </c>
      <c r="F28" s="1">
        <v>600</v>
      </c>
      <c r="G28" s="1">
        <v>-600</v>
      </c>
      <c r="H28" s="1" t="s">
        <v>57</v>
      </c>
    </row>
    <row r="29" spans="1:8" ht="12.75">
      <c r="A29" s="1" t="s">
        <v>58</v>
      </c>
      <c r="B29" s="1" t="s">
        <v>41</v>
      </c>
      <c r="C29" s="1" t="s">
        <v>52</v>
      </c>
      <c r="D29" s="1">
        <v>20</v>
      </c>
      <c r="E29" s="1">
        <v>10</v>
      </c>
      <c r="F29" s="1">
        <v>500</v>
      </c>
      <c r="G29" s="1">
        <v>-500</v>
      </c>
      <c r="H29" s="1" t="s">
        <v>59</v>
      </c>
    </row>
  </sheetData>
  <mergeCells count="1">
    <mergeCell ref="L27:V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2006-10-09T23:38:17Z</dcterms:created>
  <dcterms:modified xsi:type="dcterms:W3CDTF">2006-10-10T00:43:47Z</dcterms:modified>
  <cp:category/>
  <cp:version/>
  <cp:contentType/>
  <cp:contentStatus/>
</cp:coreProperties>
</file>