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80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<sst xmlns="http://schemas.openxmlformats.org/spreadsheetml/2006/main" count="90" uniqueCount="60">
  <si>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>berzelianite602berzelianite602berzelianite602berzelianite602berzelianite602berzelianite602berzelianite602berzelianite602berzelianite602berzelianite602berzelianite602berzelianite602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</si>
  <si>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</si>
  <si>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</si>
  <si>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</si>
  <si>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</si>
  <si>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</si>
  <si>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</si>
  <si>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</si>
  <si>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</si>
  <si>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</si>
  <si>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</si>
  <si>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</si>
  <si>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</si>
  <si>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</si>
  <si>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</si>
  <si>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</si>
  <si>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</si>
  <si>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</si>
  <si>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</si>
  <si>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S</t>
  </si>
  <si>
    <t>Fe</t>
  </si>
  <si>
    <t>Cu</t>
  </si>
  <si>
    <t>Zn</t>
  </si>
  <si>
    <t>Se</t>
  </si>
  <si>
    <t>Ag</t>
  </si>
  <si>
    <t>Pb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</si>
  <si>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</si>
  <si>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</si>
  <si>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</si>
  <si>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</si>
  <si>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</si>
  <si>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</si>
  <si>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</si>
  <si>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</si>
  <si>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</si>
  <si>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</si>
  <si>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</si>
  <si>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se_2</t>
  </si>
  <si>
    <t>PET</t>
  </si>
  <si>
    <t>Ka</t>
  </si>
  <si>
    <t>chalcopy</t>
  </si>
  <si>
    <t>ag</t>
  </si>
  <si>
    <t>LIF</t>
  </si>
  <si>
    <t>ZnS</t>
  </si>
  <si>
    <t>galena2</t>
  </si>
  <si>
    <t>Sum</t>
  </si>
  <si>
    <r>
      <t>Cu</t>
    </r>
    <r>
      <rPr>
        <vertAlign val="subscript"/>
        <sz val="14"/>
        <rFont val="Times New Roman"/>
        <family val="1"/>
      </rPr>
      <t>2-x</t>
    </r>
    <r>
      <rPr>
        <sz val="14"/>
        <rFont val="Times New Roman"/>
        <family val="1"/>
      </rPr>
      <t>Se (x~0.12)</t>
    </r>
  </si>
  <si>
    <t>SUM</t>
  </si>
  <si>
    <t>ideal</t>
  </si>
  <si>
    <t>measured</t>
  </si>
  <si>
    <t>average</t>
  </si>
  <si>
    <t>stdev</t>
  </si>
  <si>
    <t>in formula</t>
  </si>
  <si>
    <t>not present in the wds scan</t>
  </si>
  <si>
    <t>Atom weights</t>
  </si>
  <si>
    <t>Atom proportions</t>
  </si>
  <si>
    <t>Atom numbers normalized to 1 Se</t>
  </si>
  <si>
    <t>WDS scan: Cu Se</t>
  </si>
  <si>
    <r>
      <t>(Cu</t>
    </r>
    <r>
      <rPr>
        <vertAlign val="subscript"/>
        <sz val="14"/>
        <rFont val="Times New Roman"/>
        <family val="1"/>
      </rPr>
      <t>1.77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Se</t>
    </r>
    <r>
      <rPr>
        <vertAlign val="subscript"/>
        <sz val="14"/>
        <rFont val="Times New Roman"/>
        <family val="1"/>
      </rPr>
      <t>1.00</t>
    </r>
  </si>
  <si>
    <t>trace amounts of S??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</si>
</sst>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I28" sqref="I28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Q2" s="6" t="s">
        <v>57</v>
      </c>
      <c r="R2" s="6"/>
      <c r="S2" s="6"/>
      <c r="T2" s="6"/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50</v>
      </c>
      <c r="P3" s="1" t="s">
        <v>51</v>
      </c>
    </row>
    <row r="4" spans="1:20" ht="12.75">
      <c r="A4" s="1" t="s">
        <v>21</v>
      </c>
      <c r="B4" s="3">
        <v>57.5303752535497</v>
      </c>
      <c r="C4" s="3">
        <v>57.72210953346857</v>
      </c>
      <c r="D4" s="3">
        <v>58.045030425963496</v>
      </c>
      <c r="E4" s="3">
        <v>57.732200811359036</v>
      </c>
      <c r="F4" s="3">
        <v>57.82</v>
      </c>
      <c r="G4" s="3">
        <v>58.08539553752536</v>
      </c>
      <c r="H4" s="3">
        <v>57.95420892494929</v>
      </c>
      <c r="I4" s="3">
        <v>58.216582150101424</v>
      </c>
      <c r="J4" s="3">
        <v>56.81389452332657</v>
      </c>
      <c r="K4" s="3">
        <v>57.7725659229209</v>
      </c>
      <c r="L4" s="3">
        <v>58.92297160243408</v>
      </c>
      <c r="M4" s="3">
        <v>57.580831643002035</v>
      </c>
      <c r="N4" s="3"/>
      <c r="O4" s="3">
        <f>AVERAGE(B4:M4)</f>
        <v>57.84968052738338</v>
      </c>
      <c r="P4" s="3">
        <f>STDEV(B4:M4)</f>
        <v>0.493154183167903</v>
      </c>
      <c r="Q4" s="3"/>
      <c r="R4" s="3"/>
      <c r="S4" s="3"/>
      <c r="T4" s="3"/>
    </row>
    <row r="5" spans="1:20" ht="12.75">
      <c r="A5" s="1" t="s">
        <v>23</v>
      </c>
      <c r="B5" s="3">
        <v>40.39</v>
      </c>
      <c r="C5" s="3">
        <v>40.25</v>
      </c>
      <c r="D5" s="3">
        <v>40.51</v>
      </c>
      <c r="E5" s="3">
        <v>40.73</v>
      </c>
      <c r="F5" s="3">
        <v>40.74</v>
      </c>
      <c r="G5" s="3">
        <v>40.96</v>
      </c>
      <c r="H5" s="3">
        <v>40.67</v>
      </c>
      <c r="I5" s="3">
        <v>40.74</v>
      </c>
      <c r="J5" s="3">
        <v>40.5</v>
      </c>
      <c r="K5" s="3">
        <v>40.24</v>
      </c>
      <c r="L5" s="3">
        <v>40.58</v>
      </c>
      <c r="M5" s="3">
        <v>40.1</v>
      </c>
      <c r="N5" s="3"/>
      <c r="O5" s="3">
        <f>AVERAGE(B5:M5)</f>
        <v>40.53416666666667</v>
      </c>
      <c r="P5" s="3">
        <f>STDEV(B5:M5)</f>
        <v>0.2528549110869206</v>
      </c>
      <c r="Q5" s="3"/>
      <c r="R5" s="3"/>
      <c r="S5" s="3"/>
      <c r="T5" s="3"/>
    </row>
    <row r="6" spans="1:20" ht="12.75">
      <c r="A6" s="1" t="s">
        <v>24</v>
      </c>
      <c r="B6" s="3">
        <v>0.06054766734279919</v>
      </c>
      <c r="C6" s="3">
        <v>0.06054766734279919</v>
      </c>
      <c r="D6" s="3">
        <v>0.06054766734279919</v>
      </c>
      <c r="E6" s="3">
        <v>0.07063894523326573</v>
      </c>
      <c r="F6" s="3">
        <v>0.11100405679513185</v>
      </c>
      <c r="G6" s="3">
        <v>0.020182555780933063</v>
      </c>
      <c r="H6" s="3">
        <v>0.11100405679513185</v>
      </c>
      <c r="I6" s="3">
        <v>0</v>
      </c>
      <c r="J6" s="3">
        <v>0.05045638945233267</v>
      </c>
      <c r="K6" s="3">
        <v>0.030273833671399596</v>
      </c>
      <c r="L6" s="3">
        <v>0</v>
      </c>
      <c r="M6" s="3">
        <v>0.11100405679513185</v>
      </c>
      <c r="N6" s="3"/>
      <c r="O6" s="3">
        <f>AVERAGE(B6:M6)</f>
        <v>0.05718390804597701</v>
      </c>
      <c r="P6" s="3">
        <f>STDEV(B6:M6)</f>
        <v>0.03998103896873225</v>
      </c>
      <c r="Q6" s="3" t="s">
        <v>53</v>
      </c>
      <c r="R6" s="3"/>
      <c r="S6" s="3"/>
      <c r="T6" s="3"/>
    </row>
    <row r="7" spans="1:20" ht="12.75">
      <c r="A7" s="1" t="s">
        <v>19</v>
      </c>
      <c r="B7" s="3">
        <v>0.37337728194726166</v>
      </c>
      <c r="C7" s="3">
        <v>0.26237322515212985</v>
      </c>
      <c r="D7" s="3">
        <v>0.20182555780933067</v>
      </c>
      <c r="E7" s="3">
        <v>0.2220081135902637</v>
      </c>
      <c r="F7" s="3">
        <v>0.26237322515212985</v>
      </c>
      <c r="G7" s="3">
        <v>0.2220081135902637</v>
      </c>
      <c r="H7" s="3">
        <v>0.19173427991886413</v>
      </c>
      <c r="I7" s="3">
        <v>0.1816430020283976</v>
      </c>
      <c r="J7" s="3">
        <v>0.4238336713995943</v>
      </c>
      <c r="K7" s="3">
        <v>0.5045638945233266</v>
      </c>
      <c r="L7" s="3">
        <v>0.48438133874239353</v>
      </c>
      <c r="M7" s="3">
        <v>0.5953853955375253</v>
      </c>
      <c r="N7" s="3"/>
      <c r="O7" s="3">
        <f>AVERAGE(B7:M7)</f>
        <v>0.3271255916159567</v>
      </c>
      <c r="P7" s="3">
        <f>STDEV(B7:M7)</f>
        <v>0.14313055427041557</v>
      </c>
      <c r="Q7" s="3" t="s">
        <v>53</v>
      </c>
      <c r="R7" s="3"/>
      <c r="S7" s="3"/>
      <c r="T7" s="3"/>
    </row>
    <row r="8" spans="1:20" ht="12.75">
      <c r="A8" s="1" t="s">
        <v>25</v>
      </c>
      <c r="B8" s="3">
        <v>0</v>
      </c>
      <c r="C8" s="3">
        <v>0.91</v>
      </c>
      <c r="D8" s="3">
        <v>0.63</v>
      </c>
      <c r="E8" s="3">
        <v>0</v>
      </c>
      <c r="F8" s="3">
        <v>0</v>
      </c>
      <c r="G8" s="3">
        <v>0</v>
      </c>
      <c r="H8" s="3">
        <v>0.77</v>
      </c>
      <c r="I8" s="3">
        <v>0</v>
      </c>
      <c r="J8" s="3">
        <v>0.42</v>
      </c>
      <c r="K8" s="3">
        <v>0</v>
      </c>
      <c r="L8" s="3">
        <v>0.14</v>
      </c>
      <c r="M8" s="3">
        <v>0.63</v>
      </c>
      <c r="N8" s="3"/>
      <c r="O8" s="3">
        <f>AVERAGE(B8:M8)</f>
        <v>0.2916666666666667</v>
      </c>
      <c r="P8" s="3">
        <f>STDEV(B8:M8)</f>
        <v>0.3554723703195595</v>
      </c>
      <c r="Q8" s="3" t="s">
        <v>53</v>
      </c>
      <c r="R8" s="3"/>
      <c r="S8" s="3"/>
      <c r="T8" s="3"/>
    </row>
    <row r="9" spans="1:20" ht="12.75">
      <c r="A9" s="1" t="s">
        <v>20</v>
      </c>
      <c r="B9" s="3">
        <v>0.04</v>
      </c>
      <c r="C9" s="3">
        <v>0.05</v>
      </c>
      <c r="D9" s="3">
        <v>0.08</v>
      </c>
      <c r="E9" s="3">
        <v>0.05</v>
      </c>
      <c r="F9" s="3">
        <v>0.03</v>
      </c>
      <c r="G9" s="3">
        <v>0.02</v>
      </c>
      <c r="H9" s="3">
        <v>0.04</v>
      </c>
      <c r="I9" s="3">
        <v>0.09</v>
      </c>
      <c r="J9" s="3">
        <v>0.02</v>
      </c>
      <c r="K9" s="3">
        <v>0.06</v>
      </c>
      <c r="L9" s="3">
        <v>0.17</v>
      </c>
      <c r="M9" s="3">
        <v>0.13</v>
      </c>
      <c r="N9" s="3"/>
      <c r="O9" s="3">
        <f>AVERAGE(B9:M9)</f>
        <v>0.06499999999999999</v>
      </c>
      <c r="P9" s="3">
        <f>STDEV(B9:M9)</f>
        <v>0.04582575694955842</v>
      </c>
      <c r="Q9" s="3" t="s">
        <v>53</v>
      </c>
      <c r="R9" s="3"/>
      <c r="S9" s="3"/>
      <c r="T9" s="3"/>
    </row>
    <row r="10" spans="1:20" ht="12.75">
      <c r="A10" s="1" t="s">
        <v>22</v>
      </c>
      <c r="B10" s="3">
        <v>0</v>
      </c>
      <c r="C10" s="3">
        <v>0.17</v>
      </c>
      <c r="D10" s="3">
        <v>0</v>
      </c>
      <c r="E10" s="3">
        <v>0</v>
      </c>
      <c r="F10" s="3">
        <v>0.01</v>
      </c>
      <c r="G10" s="3">
        <v>0</v>
      </c>
      <c r="H10" s="3">
        <v>0.05</v>
      </c>
      <c r="I10" s="3">
        <v>0</v>
      </c>
      <c r="J10" s="3">
        <v>0.1</v>
      </c>
      <c r="K10" s="3">
        <v>0</v>
      </c>
      <c r="L10" s="3">
        <v>0</v>
      </c>
      <c r="M10" s="3">
        <v>0.17</v>
      </c>
      <c r="N10" s="3"/>
      <c r="O10" s="3">
        <f>AVERAGE(B10:M10)</f>
        <v>0.04166666666666668</v>
      </c>
      <c r="P10" s="3">
        <f>STDEV(B10:M10)</f>
        <v>0.06712719721588714</v>
      </c>
      <c r="Q10" s="3" t="s">
        <v>53</v>
      </c>
      <c r="R10" s="3"/>
      <c r="S10" s="3"/>
      <c r="T10" s="3"/>
    </row>
    <row r="11" spans="1:20" ht="12.75">
      <c r="A11" s="1" t="s">
        <v>26</v>
      </c>
      <c r="B11" s="3">
        <f>SUM(B4:B10)</f>
        <v>98.39430020283977</v>
      </c>
      <c r="C11" s="3">
        <f aca="true" t="shared" si="0" ref="C11:M11">SUM(C4:C10)</f>
        <v>99.4250304259635</v>
      </c>
      <c r="D11" s="3">
        <f t="shared" si="0"/>
        <v>99.52740365111562</v>
      </c>
      <c r="E11" s="3">
        <f t="shared" si="0"/>
        <v>98.80484787018256</v>
      </c>
      <c r="F11" s="3">
        <f t="shared" si="0"/>
        <v>98.97337728194728</v>
      </c>
      <c r="G11" s="3">
        <f t="shared" si="0"/>
        <v>99.30758620689656</v>
      </c>
      <c r="H11" s="3">
        <f t="shared" si="0"/>
        <v>99.7869472616633</v>
      </c>
      <c r="I11" s="3">
        <f t="shared" si="0"/>
        <v>99.22822515212982</v>
      </c>
      <c r="J11" s="3">
        <f t="shared" si="0"/>
        <v>98.32818458417849</v>
      </c>
      <c r="K11" s="3">
        <f t="shared" si="0"/>
        <v>98.60740365111563</v>
      </c>
      <c r="L11" s="3">
        <f t="shared" si="0"/>
        <v>100.29735294117648</v>
      </c>
      <c r="M11" s="3">
        <f t="shared" si="0"/>
        <v>99.31722109533469</v>
      </c>
      <c r="N11" s="3"/>
      <c r="O11" s="3">
        <f>AVERAGE(B11:M11)</f>
        <v>99.1664900270453</v>
      </c>
      <c r="P11" s="3">
        <f>STDEV(B11:M11)</f>
        <v>0.578952612513503</v>
      </c>
      <c r="Q11" s="3"/>
      <c r="R11" s="3"/>
      <c r="S11" s="3"/>
      <c r="T11" s="3"/>
    </row>
    <row r="12" spans="2:20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" t="s">
        <v>54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" t="s">
        <v>21</v>
      </c>
      <c r="B14" s="3">
        <v>63.546</v>
      </c>
      <c r="C14" s="3">
        <v>63.546</v>
      </c>
      <c r="D14" s="3">
        <v>63.546</v>
      </c>
      <c r="E14" s="3">
        <v>63.546</v>
      </c>
      <c r="F14" s="3">
        <v>63.546</v>
      </c>
      <c r="G14" s="3">
        <v>63.546</v>
      </c>
      <c r="H14" s="3">
        <v>63.546</v>
      </c>
      <c r="I14" s="3">
        <v>63.546</v>
      </c>
      <c r="J14" s="3">
        <v>63.546</v>
      </c>
      <c r="K14" s="3">
        <v>63.546</v>
      </c>
      <c r="L14" s="3">
        <v>63.546</v>
      </c>
      <c r="M14" s="3">
        <v>63.546</v>
      </c>
      <c r="N14" s="3"/>
      <c r="O14" s="3"/>
      <c r="P14" s="3"/>
      <c r="Q14" s="3"/>
      <c r="R14" s="3"/>
      <c r="S14" s="3"/>
      <c r="T14" s="3"/>
    </row>
    <row r="15" spans="1:20" ht="12.75">
      <c r="A15" s="1" t="s">
        <v>23</v>
      </c>
      <c r="B15" s="3">
        <v>78.963</v>
      </c>
      <c r="C15" s="3">
        <v>78.963</v>
      </c>
      <c r="D15" s="3">
        <v>78.963</v>
      </c>
      <c r="E15" s="3">
        <v>78.963</v>
      </c>
      <c r="F15" s="3">
        <v>78.963</v>
      </c>
      <c r="G15" s="3">
        <v>78.963</v>
      </c>
      <c r="H15" s="3">
        <v>78.963</v>
      </c>
      <c r="I15" s="3">
        <v>78.963</v>
      </c>
      <c r="J15" s="3">
        <v>78.963</v>
      </c>
      <c r="K15" s="3">
        <v>78.963</v>
      </c>
      <c r="L15" s="3">
        <v>78.963</v>
      </c>
      <c r="M15" s="3">
        <v>78.963</v>
      </c>
      <c r="N15" s="3"/>
      <c r="O15" s="3"/>
      <c r="P15" s="3"/>
      <c r="Q15" s="3"/>
      <c r="R15" s="3"/>
      <c r="S15" s="3"/>
      <c r="T15" s="3"/>
    </row>
    <row r="16" spans="2:20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" t="s">
        <v>55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" t="s">
        <v>21</v>
      </c>
      <c r="B18" s="2">
        <f>B4/B14</f>
        <v>0.9053343287311507</v>
      </c>
      <c r="C18" s="2">
        <f>C4/C14</f>
        <v>0.9083515804845084</v>
      </c>
      <c r="D18" s="2">
        <f>D4/D14</f>
        <v>0.9134332676480581</v>
      </c>
      <c r="E18" s="2">
        <f>E4/E14</f>
        <v>0.9085103832083693</v>
      </c>
      <c r="F18" s="2">
        <f>F4/F14</f>
        <v>0.909892046706323</v>
      </c>
      <c r="G18" s="2">
        <f>G4/G14</f>
        <v>0.9140684785435017</v>
      </c>
      <c r="H18" s="2">
        <f>H4/H14</f>
        <v>0.9120040431333096</v>
      </c>
      <c r="I18" s="2">
        <f>I4/I14</f>
        <v>0.9161329139536938</v>
      </c>
      <c r="J18" s="2">
        <f>J4/J14</f>
        <v>0.8940593353370246</v>
      </c>
      <c r="K18" s="2">
        <f>K4/K14</f>
        <v>0.9091455941038129</v>
      </c>
      <c r="L18" s="2">
        <f>L4/L14</f>
        <v>0.9272491046239587</v>
      </c>
      <c r="M18" s="2">
        <f>M4/M14</f>
        <v>0.9061283423504554</v>
      </c>
      <c r="N18" s="3"/>
      <c r="O18" s="3"/>
      <c r="P18" s="3"/>
      <c r="Q18" s="3"/>
      <c r="R18" s="3"/>
      <c r="S18" s="3"/>
      <c r="T18" s="3"/>
    </row>
    <row r="19" spans="1:20" ht="12.75">
      <c r="A19" s="1" t="s">
        <v>23</v>
      </c>
      <c r="B19" s="2">
        <f>B5/B15</f>
        <v>0.5115053885997239</v>
      </c>
      <c r="C19" s="2">
        <f>C5/C15</f>
        <v>0.5097324063168827</v>
      </c>
      <c r="D19" s="2">
        <f>D5/D15</f>
        <v>0.5130250876993022</v>
      </c>
      <c r="E19" s="2">
        <f>E5/E15</f>
        <v>0.5158112027151958</v>
      </c>
      <c r="F19" s="2">
        <f>F5/F15</f>
        <v>0.5159378443068273</v>
      </c>
      <c r="G19" s="2">
        <f>G5/G15</f>
        <v>0.5187239593227209</v>
      </c>
      <c r="H19" s="2">
        <f>H5/H15</f>
        <v>0.5150513531654066</v>
      </c>
      <c r="I19" s="2">
        <f>I5/I15</f>
        <v>0.5159378443068273</v>
      </c>
      <c r="J19" s="2">
        <f>J5/J15</f>
        <v>0.5128984461076708</v>
      </c>
      <c r="K19" s="2">
        <f>K5/K15</f>
        <v>0.5096057647252511</v>
      </c>
      <c r="L19" s="2">
        <f>L5/L15</f>
        <v>0.5139115788407229</v>
      </c>
      <c r="M19" s="2">
        <f>M5/M15</f>
        <v>0.5078327824424098</v>
      </c>
      <c r="N19" s="3"/>
      <c r="O19" s="3"/>
      <c r="P19" s="3"/>
      <c r="Q19" s="3"/>
      <c r="R19" s="3"/>
      <c r="S19" s="3"/>
      <c r="T19" s="3"/>
    </row>
    <row r="20" spans="1:20" ht="12.75">
      <c r="A20" s="1" t="s">
        <v>45</v>
      </c>
      <c r="B20" s="2">
        <f>SUM(B18:B19)</f>
        <v>1.4168397173308747</v>
      </c>
      <c r="C20" s="2">
        <f>SUM(C18:C19)</f>
        <v>1.418083986801391</v>
      </c>
      <c r="D20" s="2">
        <f>SUM(D18:D19)</f>
        <v>1.4264583553473602</v>
      </c>
      <c r="E20" s="2">
        <f>SUM(E18:E19)</f>
        <v>1.4243215859235652</v>
      </c>
      <c r="F20" s="2">
        <f>SUM(F18:F19)</f>
        <v>1.4258298910131502</v>
      </c>
      <c r="G20" s="2">
        <f>SUM(G18:G19)</f>
        <v>1.4327924378662225</v>
      </c>
      <c r="H20" s="2">
        <f>SUM(H18:H19)</f>
        <v>1.4270553962987162</v>
      </c>
      <c r="I20" s="2">
        <f>SUM(I18:I19)</f>
        <v>1.432070758260521</v>
      </c>
      <c r="J20" s="2">
        <f>SUM(J18:J19)</f>
        <v>1.4069577814446954</v>
      </c>
      <c r="K20" s="2">
        <f>SUM(K18:K19)</f>
        <v>1.4187513588290641</v>
      </c>
      <c r="L20" s="2">
        <f>SUM(L18:L19)</f>
        <v>1.4411606834646817</v>
      </c>
      <c r="M20" s="2">
        <f>SUM(M18:M19)</f>
        <v>1.4139611247928652</v>
      </c>
      <c r="N20" s="3"/>
      <c r="O20" s="3"/>
      <c r="P20" s="3"/>
      <c r="Q20" s="3"/>
      <c r="R20" s="3"/>
      <c r="S20" s="3"/>
      <c r="T20" s="3"/>
    </row>
    <row r="21" spans="2:20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 t="s">
        <v>50</v>
      </c>
      <c r="P21" s="3" t="s">
        <v>51</v>
      </c>
      <c r="Q21" s="3" t="s">
        <v>52</v>
      </c>
      <c r="R21" s="3"/>
      <c r="S21" s="3"/>
      <c r="T21" s="3"/>
    </row>
    <row r="22" spans="1:20" ht="12.75">
      <c r="A22" s="1" t="s">
        <v>56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1" t="s">
        <v>21</v>
      </c>
      <c r="B23" s="3">
        <f>B18*1/B19</f>
        <v>1.7699409408169806</v>
      </c>
      <c r="C23" s="3">
        <f aca="true" t="shared" si="1" ref="C23:M23">C18*1/C19</f>
        <v>1.7820165428521297</v>
      </c>
      <c r="D23" s="3">
        <f t="shared" si="1"/>
        <v>1.7804845991926341</v>
      </c>
      <c r="E23" s="3">
        <f t="shared" si="1"/>
        <v>1.7613234812001586</v>
      </c>
      <c r="F23" s="3">
        <f t="shared" si="1"/>
        <v>1.7635691135019973</v>
      </c>
      <c r="G23" s="3">
        <f t="shared" si="1"/>
        <v>1.762148175567151</v>
      </c>
      <c r="H23" s="3">
        <f t="shared" si="1"/>
        <v>1.7707050715007504</v>
      </c>
      <c r="I23" s="3">
        <f t="shared" si="1"/>
        <v>1.775665274534254</v>
      </c>
      <c r="J23" s="3">
        <f t="shared" si="1"/>
        <v>1.7431507974374683</v>
      </c>
      <c r="K23" s="3">
        <f t="shared" si="1"/>
        <v>1.7840174837778175</v>
      </c>
      <c r="L23" s="3">
        <f t="shared" si="1"/>
        <v>1.804296970143461</v>
      </c>
      <c r="M23" s="3">
        <f t="shared" si="1"/>
        <v>1.7843045460603242</v>
      </c>
      <c r="N23" s="3"/>
      <c r="O23" s="3">
        <f>AVERAGE(B23:M23)</f>
        <v>1.7734685830487604</v>
      </c>
      <c r="P23" s="3">
        <f>STDEV(B23:M23)</f>
        <v>0.015430514062604282</v>
      </c>
      <c r="Q23" s="5">
        <v>1.77</v>
      </c>
      <c r="R23" s="3"/>
      <c r="S23" s="3"/>
      <c r="T23" s="3"/>
    </row>
    <row r="24" spans="1:20" ht="12.75">
      <c r="A24" s="1" t="s">
        <v>23</v>
      </c>
      <c r="B24" s="3">
        <f>B19*1/B19</f>
        <v>1</v>
      </c>
      <c r="C24" s="3">
        <f aca="true" t="shared" si="2" ref="C24:M24">C19*1/C19</f>
        <v>1</v>
      </c>
      <c r="D24" s="3">
        <f t="shared" si="2"/>
        <v>1</v>
      </c>
      <c r="E24" s="3">
        <f t="shared" si="2"/>
        <v>1</v>
      </c>
      <c r="F24" s="3">
        <f t="shared" si="2"/>
        <v>1</v>
      </c>
      <c r="G24" s="3">
        <f t="shared" si="2"/>
        <v>1</v>
      </c>
      <c r="H24" s="3">
        <f t="shared" si="2"/>
        <v>1</v>
      </c>
      <c r="I24" s="3">
        <f t="shared" si="2"/>
        <v>1</v>
      </c>
      <c r="J24" s="3">
        <f t="shared" si="2"/>
        <v>1</v>
      </c>
      <c r="K24" s="3">
        <f t="shared" si="2"/>
        <v>1</v>
      </c>
      <c r="L24" s="3">
        <f t="shared" si="2"/>
        <v>1</v>
      </c>
      <c r="M24" s="3">
        <f t="shared" si="2"/>
        <v>1</v>
      </c>
      <c r="N24" s="3"/>
      <c r="O24" s="3">
        <f>AVERAGE(B24:M24)</f>
        <v>1</v>
      </c>
      <c r="P24" s="3">
        <f>STDEV(B24:M24)</f>
        <v>0</v>
      </c>
      <c r="Q24" s="5">
        <v>1</v>
      </c>
      <c r="R24" s="3"/>
      <c r="S24" s="3"/>
      <c r="T24" s="3"/>
    </row>
    <row r="25" spans="1:20" ht="12.75">
      <c r="A25" s="1" t="s">
        <v>47</v>
      </c>
      <c r="B25" s="3">
        <f>SUM(B23:B24)</f>
        <v>2.769940940816981</v>
      </c>
      <c r="C25" s="3">
        <f>SUM(C23:C24)</f>
        <v>2.78201654285213</v>
      </c>
      <c r="D25" s="3">
        <f>SUM(D23:D24)</f>
        <v>2.780484599192634</v>
      </c>
      <c r="E25" s="3">
        <f>SUM(E23:E24)</f>
        <v>2.761323481200159</v>
      </c>
      <c r="F25" s="3">
        <f>SUM(F23:F24)</f>
        <v>2.7635691135019975</v>
      </c>
      <c r="G25" s="3">
        <f>SUM(G23:G24)</f>
        <v>2.762148175567151</v>
      </c>
      <c r="H25" s="3">
        <f>SUM(H23:H24)</f>
        <v>2.7707050715007506</v>
      </c>
      <c r="I25" s="3">
        <f>SUM(I23:I24)</f>
        <v>2.775665274534254</v>
      </c>
      <c r="J25" s="3">
        <f>SUM(J23:J24)</f>
        <v>2.743150797437468</v>
      </c>
      <c r="K25" s="3">
        <f>SUM(K23:K24)</f>
        <v>2.7840174837778173</v>
      </c>
      <c r="L25" s="3">
        <f>SUM(L23:L24)</f>
        <v>2.804296970143461</v>
      </c>
      <c r="M25" s="3">
        <f>SUM(M23:M24)</f>
        <v>2.784304546060324</v>
      </c>
      <c r="N25" s="3"/>
      <c r="O25" s="3">
        <f>AVERAGE(B25:M25)</f>
        <v>2.7734685830487606</v>
      </c>
      <c r="P25" s="3">
        <f>STDEV(B25:M25)</f>
        <v>0.01543051406254149</v>
      </c>
      <c r="Q25" s="3">
        <v>2</v>
      </c>
      <c r="R25" s="3"/>
      <c r="S25" s="3"/>
      <c r="T25" s="3"/>
    </row>
    <row r="26" spans="2:20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20.25">
      <c r="B27" s="3"/>
      <c r="C27" s="3"/>
      <c r="D27" s="3"/>
      <c r="E27" s="3"/>
      <c r="F27" s="3" t="s">
        <v>48</v>
      </c>
      <c r="G27" s="3"/>
      <c r="H27" s="3"/>
      <c r="I27" s="4" t="s">
        <v>46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20.25">
      <c r="B28" s="3"/>
      <c r="C28" s="3"/>
      <c r="D28" s="3"/>
      <c r="E28" s="3"/>
      <c r="F28" s="3" t="s">
        <v>49</v>
      </c>
      <c r="G28" s="3"/>
      <c r="H28" s="3"/>
      <c r="I28" s="4" t="s">
        <v>58</v>
      </c>
      <c r="J28" s="3"/>
      <c r="K28" s="3"/>
      <c r="L28" s="3"/>
      <c r="M28" s="3" t="s">
        <v>59</v>
      </c>
      <c r="N28" s="3"/>
      <c r="O28" s="3"/>
      <c r="P28" s="3"/>
      <c r="Q28" s="3"/>
      <c r="R28" s="3"/>
      <c r="S28" s="3"/>
      <c r="T28" s="3"/>
    </row>
    <row r="29" spans="2:20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2" spans="1:8" ht="12.75">
      <c r="A32" s="1" t="s">
        <v>27</v>
      </c>
      <c r="B32" s="1" t="s">
        <v>28</v>
      </c>
      <c r="C32" s="1" t="s">
        <v>29</v>
      </c>
      <c r="D32" s="1" t="s">
        <v>30</v>
      </c>
      <c r="E32" s="1" t="s">
        <v>31</v>
      </c>
      <c r="F32" s="1" t="s">
        <v>32</v>
      </c>
      <c r="G32" s="1" t="s">
        <v>33</v>
      </c>
      <c r="H32" s="1" t="s">
        <v>34</v>
      </c>
    </row>
    <row r="33" spans="1:8" ht="12.75">
      <c r="A33" s="1" t="s">
        <v>35</v>
      </c>
      <c r="B33" s="1" t="s">
        <v>23</v>
      </c>
      <c r="C33" s="1" t="s">
        <v>36</v>
      </c>
      <c r="D33" s="1">
        <v>20</v>
      </c>
      <c r="E33" s="1">
        <v>10</v>
      </c>
      <c r="F33" s="1">
        <v>600</v>
      </c>
      <c r="G33" s="1">
        <v>-600</v>
      </c>
      <c r="H33" s="1" t="s">
        <v>37</v>
      </c>
    </row>
    <row r="34" spans="1:8" ht="12.75">
      <c r="A34" s="1" t="s">
        <v>38</v>
      </c>
      <c r="B34" s="1" t="s">
        <v>19</v>
      </c>
      <c r="C34" s="1" t="s">
        <v>39</v>
      </c>
      <c r="D34" s="1">
        <v>20</v>
      </c>
      <c r="E34" s="1">
        <v>10</v>
      </c>
      <c r="F34" s="1">
        <v>600</v>
      </c>
      <c r="G34" s="1">
        <v>-600</v>
      </c>
      <c r="H34" s="1" t="s">
        <v>40</v>
      </c>
    </row>
    <row r="35" spans="1:8" ht="12.75">
      <c r="A35" s="1" t="s">
        <v>38</v>
      </c>
      <c r="B35" s="1" t="s">
        <v>24</v>
      </c>
      <c r="C35" s="1" t="s">
        <v>36</v>
      </c>
      <c r="D35" s="1">
        <v>20</v>
      </c>
      <c r="E35" s="1">
        <v>10</v>
      </c>
      <c r="F35" s="1">
        <v>500</v>
      </c>
      <c r="G35" s="1">
        <v>-500</v>
      </c>
      <c r="H35" s="1" t="s">
        <v>41</v>
      </c>
    </row>
    <row r="36" spans="1:8" ht="12.75">
      <c r="A36" s="1" t="s">
        <v>42</v>
      </c>
      <c r="B36" s="1" t="s">
        <v>20</v>
      </c>
      <c r="C36" s="1" t="s">
        <v>39</v>
      </c>
      <c r="D36" s="1">
        <v>20</v>
      </c>
      <c r="E36" s="1">
        <v>10</v>
      </c>
      <c r="F36" s="1">
        <v>500</v>
      </c>
      <c r="G36" s="1">
        <v>-500</v>
      </c>
      <c r="H36" s="1" t="s">
        <v>40</v>
      </c>
    </row>
    <row r="37" spans="1:8" ht="12.75">
      <c r="A37" s="1" t="s">
        <v>42</v>
      </c>
      <c r="B37" s="1" t="s">
        <v>21</v>
      </c>
      <c r="C37" s="1" t="s">
        <v>39</v>
      </c>
      <c r="D37" s="1">
        <v>20</v>
      </c>
      <c r="E37" s="1">
        <v>10</v>
      </c>
      <c r="F37" s="1">
        <v>500</v>
      </c>
      <c r="G37" s="1">
        <v>-500</v>
      </c>
      <c r="H37" s="1" t="s">
        <v>40</v>
      </c>
    </row>
    <row r="38" spans="1:8" ht="12.75">
      <c r="A38" s="1" t="s">
        <v>42</v>
      </c>
      <c r="B38" s="1" t="s">
        <v>22</v>
      </c>
      <c r="C38" s="1" t="s">
        <v>39</v>
      </c>
      <c r="D38" s="1">
        <v>20</v>
      </c>
      <c r="E38" s="1">
        <v>10</v>
      </c>
      <c r="F38" s="1">
        <v>500</v>
      </c>
      <c r="G38" s="1">
        <v>-500</v>
      </c>
      <c r="H38" s="1" t="s">
        <v>43</v>
      </c>
    </row>
    <row r="39" spans="1:8" ht="12.75">
      <c r="A39" s="1" t="s">
        <v>42</v>
      </c>
      <c r="B39" s="1" t="s">
        <v>25</v>
      </c>
      <c r="C39" s="1" t="s">
        <v>36</v>
      </c>
      <c r="D39" s="1">
        <v>20</v>
      </c>
      <c r="E39" s="1">
        <v>10</v>
      </c>
      <c r="F39" s="1">
        <v>500</v>
      </c>
      <c r="G39" s="1">
        <v>-500</v>
      </c>
      <c r="H39" s="1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2007-12-17T17:40:05Z</dcterms:created>
  <dcterms:modified xsi:type="dcterms:W3CDTF">2007-12-17T18:45:51Z</dcterms:modified>
  <cp:category/>
  <cp:version/>
  <cp:contentType/>
  <cp:contentStatus/>
</cp:coreProperties>
</file>