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5405" windowHeight="11190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<sst xmlns="http://schemas.openxmlformats.org/spreadsheetml/2006/main" count="85" uniqueCount="57">
  <si>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</si>
  <si>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</si>
  <si>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</si>
  <si>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</si>
  <si>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</si>
  <si>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</si>
  <si>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</si>
  <si>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</si>
  <si>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</si>
  <si>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</si>
  <si>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</si>
  <si>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</si>
  <si>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</si>
  <si>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#15</t>
  </si>
  <si>
    <t>Ox</t>
  </si>
  <si>
    <t>Wt</t>
  </si>
  <si>
    <t>Standard</t>
  </si>
  <si>
    <t>Dev</t>
  </si>
  <si>
    <t>Al2O3</t>
  </si>
  <si>
    <t>SO3</t>
  </si>
  <si>
    <t>MnO</t>
  </si>
  <si>
    <t>Fe2O3</t>
  </si>
  <si>
    <t>CuO</t>
  </si>
  <si>
    <t>ZnO</t>
  </si>
  <si>
    <t>PbO</t>
  </si>
  <si>
    <t>Totals</t>
  </si>
  <si>
    <t>O</t>
  </si>
  <si>
    <t>Al</t>
  </si>
  <si>
    <t>S</t>
  </si>
  <si>
    <t>Mn</t>
  </si>
  <si>
    <t>Fe</t>
  </si>
  <si>
    <t>Cu</t>
  </si>
  <si>
    <t>Zn</t>
  </si>
  <si>
    <t>As</t>
  </si>
  <si>
    <t>Pb</t>
  </si>
  <si>
    <t>Xtal</t>
  </si>
  <si>
    <t>El</t>
  </si>
  <si>
    <t>Line</t>
  </si>
  <si>
    <t>Pk(s)</t>
  </si>
  <si>
    <t>Bkg(s)</t>
  </si>
  <si>
    <t>Bkg(+)</t>
  </si>
  <si>
    <t>Bkg(-)</t>
  </si>
  <si>
    <t>TAP</t>
  </si>
  <si>
    <t>La</t>
  </si>
  <si>
    <t>Ka</t>
  </si>
  <si>
    <t>PET</t>
  </si>
  <si>
    <t>Ma</t>
  </si>
  <si>
    <t>LIF</t>
  </si>
  <si>
    <t>As2O5</t>
  </si>
  <si>
    <t>Cation numbers normalized to 10.5 Ox</t>
  </si>
  <si>
    <t>Fe3</t>
  </si>
  <si>
    <t>measured</t>
  </si>
  <si>
    <t>OH</t>
  </si>
  <si>
    <t>H2O</t>
  </si>
  <si>
    <t>R060985 beudantite (old segnitite)</t>
  </si>
  <si>
    <r>
      <t>PbFe</t>
    </r>
    <r>
      <rPr>
        <b/>
        <vertAlign val="superscript"/>
        <sz val="12"/>
        <rFont val="Courier New"/>
        <family val="0"/>
      </rPr>
      <t>3+</t>
    </r>
    <r>
      <rPr>
        <b/>
        <vertAlign val="subscript"/>
        <sz val="12"/>
        <rFont val="Courier New"/>
        <family val="0"/>
      </rPr>
      <t>3</t>
    </r>
    <r>
      <rPr>
        <b/>
        <sz val="12"/>
        <rFont val="Courier New"/>
        <family val="0"/>
      </rPr>
      <t>(AsO</t>
    </r>
    <r>
      <rPr>
        <b/>
        <vertAlign val="subscript"/>
        <sz val="12"/>
        <rFont val="Courier New"/>
        <family val="0"/>
      </rPr>
      <t>4</t>
    </r>
    <r>
      <rPr>
        <b/>
        <sz val="12"/>
        <rFont val="Courier New"/>
        <family val="0"/>
      </rPr>
      <t>)(SO</t>
    </r>
    <r>
      <rPr>
        <b/>
        <vertAlign val="subscript"/>
        <sz val="12"/>
        <rFont val="Courier New"/>
        <family val="0"/>
      </rPr>
      <t>4</t>
    </r>
    <r>
      <rPr>
        <b/>
        <sz val="12"/>
        <rFont val="Courier New"/>
        <family val="0"/>
      </rPr>
      <t>)(OH)</t>
    </r>
    <r>
      <rPr>
        <b/>
        <vertAlign val="subscript"/>
        <sz val="12"/>
        <rFont val="Courier New"/>
        <family val="0"/>
      </rPr>
      <t>6</t>
    </r>
  </si>
  <si>
    <r>
      <t>(Pb</t>
    </r>
    <r>
      <rPr>
        <b/>
        <vertAlign val="subscript"/>
        <sz val="13"/>
        <rFont val="Times New Roman"/>
        <family val="1"/>
      </rPr>
      <t>0.92</t>
    </r>
    <r>
      <rPr>
        <b/>
        <sz val="13"/>
        <rFont val="Times New Roman"/>
        <family val="1"/>
      </rPr>
      <t>Cu</t>
    </r>
    <r>
      <rPr>
        <b/>
        <vertAlign val="subscript"/>
        <sz val="13"/>
        <rFont val="Times New Roman"/>
        <family val="1"/>
      </rPr>
      <t>0.06</t>
    </r>
    <r>
      <rPr>
        <b/>
        <sz val="13"/>
        <rFont val="Times New Roman"/>
        <family val="1"/>
      </rPr>
      <t>Zn</t>
    </r>
    <r>
      <rPr>
        <b/>
        <vertAlign val="subscript"/>
        <sz val="13"/>
        <rFont val="Times New Roman"/>
        <family val="1"/>
      </rPr>
      <t>0.02</t>
    </r>
    <r>
      <rPr>
        <b/>
        <sz val="13"/>
        <rFont val="Times New Roman"/>
        <family val="1"/>
      </rPr>
      <t>)</t>
    </r>
    <r>
      <rPr>
        <b/>
        <vertAlign val="subscript"/>
        <sz val="13"/>
        <rFont val="Times New Roman"/>
        <family val="1"/>
      </rPr>
      <t>Σ=1</t>
    </r>
    <r>
      <rPr>
        <b/>
        <sz val="13"/>
        <rFont val="Times New Roman"/>
        <family val="1"/>
      </rPr>
      <t>(Fe</t>
    </r>
    <r>
      <rPr>
        <b/>
        <vertAlign val="superscript"/>
        <sz val="13"/>
        <rFont val="Times New Roman"/>
        <family val="1"/>
      </rPr>
      <t>3+</t>
    </r>
    <r>
      <rPr>
        <b/>
        <vertAlign val="subscript"/>
        <sz val="13"/>
        <rFont val="Times New Roman"/>
        <family val="1"/>
      </rPr>
      <t>2.46</t>
    </r>
    <r>
      <rPr>
        <b/>
        <sz val="13"/>
        <rFont val="Times New Roman"/>
        <family val="1"/>
      </rPr>
      <t>Al</t>
    </r>
    <r>
      <rPr>
        <b/>
        <vertAlign val="subscript"/>
        <sz val="13"/>
        <rFont val="Times New Roman"/>
        <family val="1"/>
      </rPr>
      <t>0.54</t>
    </r>
    <r>
      <rPr>
        <b/>
        <sz val="13"/>
        <rFont val="Times New Roman"/>
        <family val="1"/>
      </rPr>
      <t>)</t>
    </r>
    <r>
      <rPr>
        <b/>
        <vertAlign val="subscript"/>
        <sz val="13"/>
        <rFont val="Times New Roman"/>
        <family val="1"/>
      </rPr>
      <t>Σ=3</t>
    </r>
    <r>
      <rPr>
        <b/>
        <sz val="13"/>
        <rFont val="Times New Roman"/>
        <family val="1"/>
      </rPr>
      <t>(As</t>
    </r>
    <r>
      <rPr>
        <b/>
        <vertAlign val="subscript"/>
        <sz val="13"/>
        <rFont val="Times New Roman"/>
        <family val="1"/>
      </rPr>
      <t>1.00</t>
    </r>
    <r>
      <rPr>
        <b/>
        <sz val="13"/>
        <rFont val="Times New Roman"/>
        <family val="1"/>
      </rPr>
      <t>O</t>
    </r>
    <r>
      <rPr>
        <b/>
        <vertAlign val="subscript"/>
        <sz val="13"/>
        <rFont val="Times New Roman"/>
        <family val="1"/>
      </rPr>
      <t>4</t>
    </r>
    <r>
      <rPr>
        <b/>
        <sz val="13"/>
        <rFont val="Times New Roman"/>
        <family val="1"/>
      </rPr>
      <t>)(S</t>
    </r>
    <r>
      <rPr>
        <b/>
        <vertAlign val="subscript"/>
        <sz val="13"/>
        <rFont val="Times New Roman"/>
        <family val="1"/>
      </rPr>
      <t>0.54</t>
    </r>
    <r>
      <rPr>
        <b/>
        <sz val="13"/>
        <rFont val="Times New Roman"/>
        <family val="1"/>
      </rPr>
      <t>As</t>
    </r>
    <r>
      <rPr>
        <b/>
        <vertAlign val="subscript"/>
        <sz val="13"/>
        <rFont val="Times New Roman"/>
        <family val="1"/>
      </rPr>
      <t>0.46</t>
    </r>
    <r>
      <rPr>
        <b/>
        <sz val="13"/>
        <rFont val="Times New Roman"/>
        <family val="1"/>
      </rPr>
      <t>)</t>
    </r>
    <r>
      <rPr>
        <b/>
        <vertAlign val="subscript"/>
        <sz val="13"/>
        <rFont val="Times New Roman"/>
        <family val="1"/>
      </rPr>
      <t>Σ=1</t>
    </r>
    <r>
      <rPr>
        <b/>
        <sz val="13"/>
        <rFont val="Times New Roman"/>
        <family val="1"/>
      </rPr>
      <t>O</t>
    </r>
    <r>
      <rPr>
        <b/>
        <vertAlign val="subscript"/>
        <sz val="13"/>
        <rFont val="Times New Roman"/>
        <family val="1"/>
      </rPr>
      <t>4</t>
    </r>
    <r>
      <rPr>
        <b/>
        <sz val="13"/>
        <rFont val="Times New Roman"/>
        <family val="1"/>
      </rPr>
      <t>)((OH)</t>
    </r>
    <r>
      <rPr>
        <b/>
        <vertAlign val="subscript"/>
        <sz val="13"/>
        <rFont val="Times New Roman"/>
        <family val="1"/>
      </rPr>
      <t>5.00</t>
    </r>
    <r>
      <rPr>
        <b/>
        <sz val="13"/>
        <rFont val="Times New Roman"/>
        <family val="1"/>
      </rPr>
      <t>(H</t>
    </r>
    <r>
      <rPr>
        <b/>
        <vertAlign val="subscript"/>
        <sz val="13"/>
        <rFont val="Times New Roman"/>
        <family val="1"/>
      </rPr>
      <t>2</t>
    </r>
    <r>
      <rPr>
        <b/>
        <sz val="13"/>
        <rFont val="Times New Roman"/>
        <family val="1"/>
      </rPr>
      <t>O)</t>
    </r>
    <r>
      <rPr>
        <b/>
        <vertAlign val="subscript"/>
        <sz val="13"/>
        <rFont val="Times New Roman"/>
        <family val="1"/>
      </rPr>
      <t>1.00</t>
    </r>
    <r>
      <rPr>
        <b/>
        <sz val="13"/>
        <rFont val="Times New Roman"/>
        <family val="1"/>
      </rPr>
      <t>)</t>
    </r>
    <r>
      <rPr>
        <b/>
        <vertAlign val="subscript"/>
        <sz val="13"/>
        <rFont val="Times New Roman"/>
        <family val="1"/>
      </rPr>
      <t>Σ=6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</si>
</sst>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10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Courier New"/>
      <family val="0"/>
    </font>
    <font>
      <b/>
      <vertAlign val="superscript"/>
      <sz val="12"/>
      <name val="Courier New"/>
      <family val="0"/>
    </font>
    <font>
      <b/>
      <vertAlign val="subscript"/>
      <sz val="12"/>
      <name val="Courier New"/>
      <family val="0"/>
    </font>
    <font>
      <b/>
      <sz val="13"/>
      <name val="Times New Roman"/>
      <family val="1"/>
    </font>
    <font>
      <b/>
      <vertAlign val="subscript"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s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workbookViewId="0" topLeftCell="A1">
      <selection activeCell="C27" sqref="C27"/>
    </sheetView>
  </sheetViews>
  <sheetFormatPr defaultColWidth="9.00390625" defaultRowHeight="13.5"/>
  <cols>
    <col min="1" max="1" width="4.75390625" style="1" customWidth="1"/>
    <col min="2" max="13" width="5.25390625" style="1" customWidth="1"/>
    <col min="14" max="14" width="1.625" style="1" customWidth="1"/>
    <col min="15" max="16" width="5.25390625" style="1" customWidth="1"/>
    <col min="17" max="17" width="5.125" style="1" customWidth="1"/>
    <col min="18" max="18" width="2.375" style="1" customWidth="1"/>
    <col min="19" max="16384" width="5.25390625" style="1" customWidth="1"/>
  </cols>
  <sheetData>
    <row r="1" ht="12.75">
      <c r="A1" s="1" t="s">
        <v>54</v>
      </c>
    </row>
    <row r="2" spans="2:11" ht="12.75">
      <c r="B2" s="1" t="s">
        <v>0</v>
      </c>
      <c r="C2" s="1" t="s">
        <v>3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12</v>
      </c>
      <c r="K2" s="1" t="s">
        <v>13</v>
      </c>
    </row>
    <row r="3" spans="1:3" ht="12.75">
      <c r="A3" s="1" t="s">
        <v>14</v>
      </c>
      <c r="B3" s="1" t="s">
        <v>15</v>
      </c>
      <c r="C3" s="1" t="s">
        <v>16</v>
      </c>
    </row>
    <row r="4" spans="2:15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2"/>
      <c r="O4" s="2"/>
    </row>
    <row r="5" spans="1:15" ht="12.75">
      <c r="A5" s="1" t="s">
        <v>14</v>
      </c>
      <c r="B5" s="1" t="s">
        <v>15</v>
      </c>
      <c r="C5" s="1" t="s">
        <v>16</v>
      </c>
      <c r="D5" s="1" t="s">
        <v>17</v>
      </c>
      <c r="L5" s="2"/>
      <c r="M5" s="2"/>
      <c r="N5" s="2"/>
      <c r="O5" s="2"/>
    </row>
    <row r="6" spans="1:17" ht="12.75">
      <c r="A6" s="1" t="s">
        <v>18</v>
      </c>
      <c r="B6" s="2">
        <v>3.67</v>
      </c>
      <c r="C6" s="2">
        <v>3.15</v>
      </c>
      <c r="D6" s="2">
        <v>2.14</v>
      </c>
      <c r="E6" s="2">
        <v>2.14</v>
      </c>
      <c r="F6" s="2">
        <v>1.85</v>
      </c>
      <c r="G6" s="2">
        <v>1.99</v>
      </c>
      <c r="H6" s="2">
        <v>2.45</v>
      </c>
      <c r="I6" s="2">
        <v>3.79</v>
      </c>
      <c r="J6" s="2">
        <v>2.75</v>
      </c>
      <c r="K6" s="2">
        <v>2.19</v>
      </c>
      <c r="L6" s="2">
        <v>8.04</v>
      </c>
      <c r="M6" s="2">
        <v>3.67</v>
      </c>
      <c r="N6" s="2"/>
      <c r="O6" s="2">
        <f>AVERAGE(E6:M6)</f>
        <v>3.2077777777777774</v>
      </c>
      <c r="P6" s="2">
        <f>STDEV(E6:M6)</f>
        <v>1.9425934840939942</v>
      </c>
      <c r="Q6" s="2"/>
    </row>
    <row r="7" spans="1:17" ht="12.75">
      <c r="A7" s="1" t="s">
        <v>19</v>
      </c>
      <c r="B7" s="2">
        <v>5.27</v>
      </c>
      <c r="C7" s="2">
        <v>6.25</v>
      </c>
      <c r="D7" s="2">
        <v>4.72</v>
      </c>
      <c r="E7" s="2">
        <v>4.72</v>
      </c>
      <c r="F7" s="2">
        <v>4.88</v>
      </c>
      <c r="G7" s="2">
        <v>4.83</v>
      </c>
      <c r="H7" s="2">
        <v>5.12</v>
      </c>
      <c r="I7" s="2">
        <v>5.16</v>
      </c>
      <c r="J7" s="2">
        <v>4.75</v>
      </c>
      <c r="K7" s="2">
        <v>4.92</v>
      </c>
      <c r="L7" s="2">
        <v>5.01</v>
      </c>
      <c r="M7" s="2">
        <v>5.27</v>
      </c>
      <c r="N7" s="2"/>
      <c r="O7" s="2">
        <f>AVERAGE(E7:M7)</f>
        <v>4.962222222222222</v>
      </c>
      <c r="P7" s="2">
        <f>STDEV(E7:M7)</f>
        <v>0.19064218957106255</v>
      </c>
      <c r="Q7" s="2"/>
    </row>
    <row r="8" spans="1:17" ht="12.75">
      <c r="A8" s="1" t="s">
        <v>20</v>
      </c>
      <c r="B8" s="2">
        <v>0</v>
      </c>
      <c r="C8" s="2">
        <v>0.1</v>
      </c>
      <c r="D8" s="2">
        <v>0</v>
      </c>
      <c r="E8" s="2">
        <v>0</v>
      </c>
      <c r="F8" s="2">
        <v>0.01</v>
      </c>
      <c r="G8" s="2">
        <v>0</v>
      </c>
      <c r="H8" s="2">
        <v>0.17</v>
      </c>
      <c r="I8" s="2">
        <v>0.1</v>
      </c>
      <c r="J8" s="2">
        <v>0</v>
      </c>
      <c r="K8" s="2">
        <v>0.02</v>
      </c>
      <c r="L8" s="2">
        <v>0.01</v>
      </c>
      <c r="M8" s="2">
        <v>0</v>
      </c>
      <c r="N8" s="2"/>
      <c r="O8" s="2">
        <f>AVERAGE(E8:M8)</f>
        <v>0.03444444444444445</v>
      </c>
      <c r="P8" s="2">
        <f>STDEV(E8:M8)</f>
        <v>0.06002314368456369</v>
      </c>
      <c r="Q8" s="2"/>
    </row>
    <row r="9" spans="1:17" ht="12.75">
      <c r="A9" s="1" t="s">
        <v>21</v>
      </c>
      <c r="B9" s="2">
        <v>24.36</v>
      </c>
      <c r="C9" s="2">
        <v>25.15</v>
      </c>
      <c r="D9" s="2">
        <v>26.48</v>
      </c>
      <c r="E9" s="2">
        <v>26.48</v>
      </c>
      <c r="F9" s="2">
        <v>26.61</v>
      </c>
      <c r="G9" s="2">
        <v>26.74</v>
      </c>
      <c r="H9" s="2">
        <v>25.74</v>
      </c>
      <c r="I9" s="2">
        <v>23.79</v>
      </c>
      <c r="J9" s="2">
        <v>25.77</v>
      </c>
      <c r="K9" s="2">
        <v>25.18</v>
      </c>
      <c r="L9" s="2">
        <v>18.66</v>
      </c>
      <c r="M9" s="2">
        <v>24.36</v>
      </c>
      <c r="N9" s="2"/>
      <c r="O9" s="2">
        <f>AVERAGE(E9:M9)</f>
        <v>24.814444444444444</v>
      </c>
      <c r="P9" s="2">
        <f>STDEV(E9:M9)</f>
        <v>2.5184921635331365</v>
      </c>
      <c r="Q9" s="2"/>
    </row>
    <row r="10" spans="1:17" ht="12.75">
      <c r="A10" s="1" t="s">
        <v>22</v>
      </c>
      <c r="B10" s="2">
        <v>1.11</v>
      </c>
      <c r="C10" s="2">
        <v>0.83</v>
      </c>
      <c r="D10" s="2">
        <v>0.4</v>
      </c>
      <c r="E10" s="2">
        <v>0.4</v>
      </c>
      <c r="F10" s="2">
        <v>0.54</v>
      </c>
      <c r="G10" s="2">
        <v>0.63</v>
      </c>
      <c r="H10" s="2">
        <v>0.55</v>
      </c>
      <c r="I10" s="2">
        <v>0.47</v>
      </c>
      <c r="J10" s="2">
        <v>1.05</v>
      </c>
      <c r="K10" s="2">
        <v>0.93</v>
      </c>
      <c r="L10" s="2">
        <v>1.15</v>
      </c>
      <c r="M10" s="2">
        <v>1.11</v>
      </c>
      <c r="N10" s="2"/>
      <c r="O10" s="2">
        <f>AVERAGE(E10:M10)</f>
        <v>0.7588888888888888</v>
      </c>
      <c r="P10" s="2">
        <f>STDEV(E10:M10)</f>
        <v>0.29805387283360574</v>
      </c>
      <c r="Q10" s="2"/>
    </row>
    <row r="11" spans="1:17" ht="12.75">
      <c r="A11" s="1" t="s">
        <v>23</v>
      </c>
      <c r="B11" s="2">
        <v>0.25</v>
      </c>
      <c r="C11" s="2">
        <v>0.35</v>
      </c>
      <c r="D11" s="2">
        <v>0.23</v>
      </c>
      <c r="E11" s="2">
        <v>0.23</v>
      </c>
      <c r="F11" s="2">
        <v>0.09</v>
      </c>
      <c r="G11" s="2">
        <v>0</v>
      </c>
      <c r="H11" s="2">
        <v>0.1</v>
      </c>
      <c r="I11" s="2">
        <v>0.18</v>
      </c>
      <c r="J11" s="2">
        <v>0.3</v>
      </c>
      <c r="K11" s="2">
        <v>0.1</v>
      </c>
      <c r="L11" s="2">
        <v>0.21</v>
      </c>
      <c r="M11" s="2">
        <v>0.25</v>
      </c>
      <c r="N11" s="2"/>
      <c r="O11" s="2">
        <f>AVERAGE(E11:M11)</f>
        <v>0.16222222222222224</v>
      </c>
      <c r="P11" s="2">
        <f>STDEV(E11:M11)</f>
        <v>0.09562658858520699</v>
      </c>
      <c r="Q11" s="2"/>
    </row>
    <row r="12" spans="1:17" ht="12.75">
      <c r="A12" s="1" t="s">
        <v>48</v>
      </c>
      <c r="B12" s="2">
        <v>18.44</v>
      </c>
      <c r="C12" s="2">
        <v>17.6</v>
      </c>
      <c r="D12" s="2">
        <v>20.48</v>
      </c>
      <c r="E12" s="2">
        <v>20.48</v>
      </c>
      <c r="F12" s="2">
        <v>20.04</v>
      </c>
      <c r="G12" s="2">
        <v>20.03</v>
      </c>
      <c r="H12" s="2">
        <v>19.5</v>
      </c>
      <c r="I12" s="2">
        <v>19.2</v>
      </c>
      <c r="J12" s="2">
        <v>19</v>
      </c>
      <c r="K12" s="2">
        <v>19.3</v>
      </c>
      <c r="L12" s="2">
        <v>19.01</v>
      </c>
      <c r="M12" s="2">
        <v>18.44</v>
      </c>
      <c r="N12" s="2"/>
      <c r="O12" s="2">
        <f>AVERAGE(E12:M12)</f>
        <v>19.444444444444443</v>
      </c>
      <c r="P12" s="2">
        <f>STDEV(E12:M12)</f>
        <v>0.6372619381210888</v>
      </c>
      <c r="Q12" s="2"/>
    </row>
    <row r="13" spans="1:17" ht="12.75">
      <c r="A13" s="1" t="s">
        <v>24</v>
      </c>
      <c r="B13" s="2">
        <v>30.45</v>
      </c>
      <c r="C13" s="2">
        <v>31.12</v>
      </c>
      <c r="D13" s="2">
        <v>29.99</v>
      </c>
      <c r="E13" s="2">
        <v>29.99</v>
      </c>
      <c r="F13" s="2">
        <v>31.23</v>
      </c>
      <c r="G13" s="2">
        <v>30.78</v>
      </c>
      <c r="H13" s="2">
        <v>30.66</v>
      </c>
      <c r="I13" s="2">
        <v>31.6</v>
      </c>
      <c r="J13" s="2">
        <v>30.42</v>
      </c>
      <c r="K13" s="2">
        <v>31.37</v>
      </c>
      <c r="L13" s="2">
        <v>32.54</v>
      </c>
      <c r="M13" s="2">
        <v>30.45</v>
      </c>
      <c r="N13" s="2"/>
      <c r="O13" s="2">
        <f>AVERAGE(E13:M13)</f>
        <v>31.004444444444445</v>
      </c>
      <c r="P13" s="2">
        <f>STDEV(E13:M13)</f>
        <v>0.7700829681129862</v>
      </c>
      <c r="Q13" s="2"/>
    </row>
    <row r="14" spans="1:16" ht="12.75">
      <c r="A14" s="1" t="s">
        <v>25</v>
      </c>
      <c r="B14" s="2">
        <f>SUM(B6:B13)</f>
        <v>83.55</v>
      </c>
      <c r="C14" s="2">
        <f aca="true" t="shared" si="0" ref="C14:M14">SUM(C6:C13)</f>
        <v>84.55</v>
      </c>
      <c r="D14" s="2">
        <f t="shared" si="0"/>
        <v>84.44</v>
      </c>
      <c r="E14" s="2">
        <f t="shared" si="0"/>
        <v>84.44</v>
      </c>
      <c r="F14" s="2">
        <f t="shared" si="0"/>
        <v>85.25</v>
      </c>
      <c r="G14" s="2">
        <f t="shared" si="0"/>
        <v>85</v>
      </c>
      <c r="H14" s="2">
        <f t="shared" si="0"/>
        <v>84.28999999999999</v>
      </c>
      <c r="I14" s="2">
        <f t="shared" si="0"/>
        <v>84.28999999999999</v>
      </c>
      <c r="J14" s="2">
        <f t="shared" si="0"/>
        <v>84.03999999999999</v>
      </c>
      <c r="K14" s="2">
        <f t="shared" si="0"/>
        <v>84.01</v>
      </c>
      <c r="L14" s="2">
        <f t="shared" si="0"/>
        <v>84.63</v>
      </c>
      <c r="M14" s="2">
        <f t="shared" si="0"/>
        <v>83.55</v>
      </c>
      <c r="N14" s="2"/>
      <c r="O14" s="2">
        <f>AVERAGE(E14:M14)</f>
        <v>84.38888888888887</v>
      </c>
      <c r="P14" s="2">
        <f>STDEV(E14:M14)</f>
        <v>0.5201308596036684</v>
      </c>
    </row>
    <row r="15" spans="2:1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1" t="s">
        <v>49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9" ht="12.75">
      <c r="A17" s="1" t="s">
        <v>33</v>
      </c>
      <c r="B17" s="2">
        <v>1.7047400009814515</v>
      </c>
      <c r="C17" s="2">
        <v>1.6025915450143642</v>
      </c>
      <c r="D17" s="2">
        <v>1.8828445343706477</v>
      </c>
      <c r="E17" s="2">
        <v>1.412133400777986</v>
      </c>
      <c r="F17" s="2">
        <v>1.3859509839160147</v>
      </c>
      <c r="G17" s="2">
        <v>1.3828402763460241</v>
      </c>
      <c r="H17" s="2">
        <v>1.350129030616491</v>
      </c>
      <c r="I17" s="2">
        <v>1.3283583870925921</v>
      </c>
      <c r="J17" s="2">
        <v>1.3255730091087088</v>
      </c>
      <c r="K17" s="2">
        <v>1.3612146403257153</v>
      </c>
      <c r="L17" s="2">
        <v>1.2852480016901995</v>
      </c>
      <c r="M17" s="2">
        <v>1.2785550007360886</v>
      </c>
      <c r="N17" s="2"/>
      <c r="O17" s="2">
        <f>AVERAGE(E17:M17)</f>
        <v>1.3455558589566465</v>
      </c>
      <c r="P17" s="2">
        <f>STDEV(E17:M17)</f>
        <v>0.045472236427078656</v>
      </c>
      <c r="Q17" s="3">
        <v>1.46</v>
      </c>
      <c r="R17" s="1">
        <v>5</v>
      </c>
      <c r="S17" s="2">
        <f>Q17*R17</f>
        <v>7.3</v>
      </c>
    </row>
    <row r="18" spans="1:19" ht="12.75">
      <c r="A18" s="1" t="s">
        <v>28</v>
      </c>
      <c r="B18" s="2">
        <v>0.6993030770196945</v>
      </c>
      <c r="C18" s="2">
        <v>0.816860292530238</v>
      </c>
      <c r="D18" s="2">
        <v>0.6228509012829261</v>
      </c>
      <c r="E18" s="2">
        <v>0.46713817596219465</v>
      </c>
      <c r="F18" s="2">
        <v>0.48442613426678355</v>
      </c>
      <c r="G18" s="2">
        <v>0.4786254532075297</v>
      </c>
      <c r="H18" s="2">
        <v>0.5088247338661409</v>
      </c>
      <c r="I18" s="2">
        <v>0.512414397763625</v>
      </c>
      <c r="J18" s="2">
        <v>0.47566505850412427</v>
      </c>
      <c r="K18" s="2">
        <v>0.4980718466692786</v>
      </c>
      <c r="L18" s="2">
        <v>0.48618340981063823</v>
      </c>
      <c r="M18" s="2">
        <v>0.5244773077647709</v>
      </c>
      <c r="N18" s="2"/>
      <c r="O18" s="2">
        <f>AVERAGE(E18:M18)</f>
        <v>0.49286961309056504</v>
      </c>
      <c r="P18" s="2">
        <f>STDEV(E18:M18)</f>
        <v>0.01916921809384717</v>
      </c>
      <c r="Q18" s="3">
        <v>0.54</v>
      </c>
      <c r="R18" s="1">
        <v>6</v>
      </c>
      <c r="S18" s="2">
        <f aca="true" t="shared" si="1" ref="S18:S23">Q18*R18</f>
        <v>3.24</v>
      </c>
    </row>
    <row r="19" spans="1:19" ht="12.75">
      <c r="A19" s="1" t="s">
        <v>50</v>
      </c>
      <c r="B19" s="2">
        <v>3.241281632261526</v>
      </c>
      <c r="C19" s="2">
        <v>3.2960243983462525</v>
      </c>
      <c r="D19" s="2">
        <v>3.5038438187400143</v>
      </c>
      <c r="E19" s="2">
        <v>2.6278828640550107</v>
      </c>
      <c r="F19" s="2">
        <v>2.64872748187727</v>
      </c>
      <c r="G19" s="2">
        <v>2.65701938526101</v>
      </c>
      <c r="H19" s="2">
        <v>2.565024135396457</v>
      </c>
      <c r="I19" s="2">
        <v>2.368921800418435</v>
      </c>
      <c r="J19" s="2">
        <v>2.5876570606849763</v>
      </c>
      <c r="K19" s="2">
        <v>2.556037830629211</v>
      </c>
      <c r="L19" s="2">
        <v>1.8157611050494378</v>
      </c>
      <c r="M19" s="2">
        <v>2.4309612241961447</v>
      </c>
      <c r="N19" s="2"/>
      <c r="O19" s="2">
        <f>AVERAGE(E19:M19)</f>
        <v>2.4731103208408833</v>
      </c>
      <c r="P19" s="2">
        <f>STDEV(E19:M19)</f>
        <v>0.2650010221186689</v>
      </c>
      <c r="Q19" s="3">
        <v>2.46</v>
      </c>
      <c r="R19" s="1">
        <v>3</v>
      </c>
      <c r="S19" s="2">
        <f t="shared" si="1"/>
        <v>7.38</v>
      </c>
    </row>
    <row r="20" spans="1:19" ht="12.75">
      <c r="A20" s="1" t="s">
        <v>27</v>
      </c>
      <c r="B20" s="2">
        <v>1.4493973625025263</v>
      </c>
      <c r="C20" s="2">
        <v>1.4589913003201032</v>
      </c>
      <c r="D20" s="2">
        <v>1.4195931990875483</v>
      </c>
      <c r="E20" s="2">
        <v>0.33262143218176976</v>
      </c>
      <c r="F20" s="2">
        <v>0.2884114945595795</v>
      </c>
      <c r="G20" s="2">
        <v>0.30969545377082053</v>
      </c>
      <c r="H20" s="2">
        <v>0.3823819920520213</v>
      </c>
      <c r="I20" s="2">
        <v>0.5910768173498685</v>
      </c>
      <c r="J20" s="2">
        <v>0.4324873689566584</v>
      </c>
      <c r="K20" s="2">
        <v>0.3481802237331786</v>
      </c>
      <c r="L20" s="2">
        <v>1.2253257265889947</v>
      </c>
      <c r="M20" s="2">
        <v>0.5736080604358621</v>
      </c>
      <c r="N20" s="2"/>
      <c r="O20" s="2">
        <f>AVERAGE(E20:M20)</f>
        <v>0.4981987299587504</v>
      </c>
      <c r="P20" s="2">
        <f>STDEV(E20:M20)</f>
        <v>0.2937310926324344</v>
      </c>
      <c r="Q20" s="3">
        <v>0.54</v>
      </c>
      <c r="R20" s="1">
        <v>2</v>
      </c>
      <c r="S20" s="2">
        <f t="shared" si="1"/>
        <v>1.08</v>
      </c>
    </row>
    <row r="21" spans="1:19" ht="12.75">
      <c r="A21" s="1" t="s">
        <v>34</v>
      </c>
      <c r="B21" s="2">
        <v>0.14825218444041535</v>
      </c>
      <c r="C21" s="2">
        <v>0.10918655387550871</v>
      </c>
      <c r="D21" s="2">
        <v>0.05312823502018063</v>
      </c>
      <c r="E21" s="2">
        <v>1.0646948993156613</v>
      </c>
      <c r="F21" s="2">
        <v>1.112051941826905</v>
      </c>
      <c r="G21" s="2">
        <v>1.094114115585833</v>
      </c>
      <c r="H21" s="2">
        <v>1.0929888948811017</v>
      </c>
      <c r="I21" s="2">
        <v>1.1256517496572858</v>
      </c>
      <c r="J21" s="2">
        <v>1.0927283129472225</v>
      </c>
      <c r="K21" s="2">
        <v>1.1391653216746969</v>
      </c>
      <c r="L21" s="2">
        <v>1.1327271331891613</v>
      </c>
      <c r="M21" s="2">
        <v>1.0870480218768945</v>
      </c>
      <c r="N21" s="2"/>
      <c r="O21" s="2">
        <f>AVERAGE(E21:M21)</f>
        <v>1.1045744878838624</v>
      </c>
      <c r="P21" s="2">
        <f>STDEV(E21:M21)</f>
        <v>0.024420269016993644</v>
      </c>
      <c r="Q21" s="3">
        <v>0.92</v>
      </c>
      <c r="R21" s="1">
        <v>2</v>
      </c>
      <c r="S21" s="2">
        <f t="shared" si="1"/>
        <v>1.84</v>
      </c>
    </row>
    <row r="22" spans="1:19" ht="12.75">
      <c r="A22" s="1" t="s">
        <v>31</v>
      </c>
      <c r="B22" s="2">
        <v>0.03345265028033402</v>
      </c>
      <c r="C22" s="2">
        <v>0.04612873131389489</v>
      </c>
      <c r="D22" s="2">
        <v>0.030605933643310906</v>
      </c>
      <c r="E22" s="2">
        <v>0.03984617626513547</v>
      </c>
      <c r="F22" s="2">
        <v>0.0539541433065006</v>
      </c>
      <c r="G22" s="2">
        <v>0.06283657537877188</v>
      </c>
      <c r="H22" s="2">
        <v>0.055015395717274276</v>
      </c>
      <c r="I22" s="2">
        <v>0.046977811267056094</v>
      </c>
      <c r="J22" s="2">
        <v>0.10583278822948299</v>
      </c>
      <c r="K22" s="2">
        <v>0.09476176439147868</v>
      </c>
      <c r="L22" s="2">
        <v>0.11232684174860832</v>
      </c>
      <c r="M22" s="2">
        <v>0.11118913833031152</v>
      </c>
      <c r="N22" s="2"/>
      <c r="O22" s="2">
        <f>AVERAGE(E22:M22)</f>
        <v>0.07586007051495774</v>
      </c>
      <c r="P22" s="2">
        <f>STDEV(E22:M22)</f>
        <v>0.029683272422468123</v>
      </c>
      <c r="Q22" s="3">
        <v>0.06</v>
      </c>
      <c r="R22" s="1">
        <v>2</v>
      </c>
      <c r="S22" s="2">
        <f t="shared" si="1"/>
        <v>0.12</v>
      </c>
    </row>
    <row r="23" spans="1:19" ht="12.75">
      <c r="A23" s="1" t="s">
        <v>32</v>
      </c>
      <c r="B23" s="2">
        <v>0.7648107472478161</v>
      </c>
      <c r="C23" s="2">
        <v>0.6465638451478127</v>
      </c>
      <c r="D23" s="2">
        <v>0.4434952429090263</v>
      </c>
      <c r="E23" s="2">
        <v>0.022954450232483183</v>
      </c>
      <c r="F23" s="2">
        <v>0.009009194229244408</v>
      </c>
      <c r="G23" s="2">
        <v>0</v>
      </c>
      <c r="H23" s="2">
        <v>0.010021528153168436</v>
      </c>
      <c r="I23" s="2">
        <v>0.018025188919548466</v>
      </c>
      <c r="J23" s="2">
        <v>0.030294556076697916</v>
      </c>
      <c r="K23" s="2">
        <v>0.010208515418049855</v>
      </c>
      <c r="L23" s="2">
        <v>0.020550263826977708</v>
      </c>
      <c r="M23" s="2">
        <v>0.025089487710250515</v>
      </c>
      <c r="N23" s="2"/>
      <c r="O23" s="2">
        <f>AVERAGE(E23:M23)</f>
        <v>0.016239242729602275</v>
      </c>
      <c r="P23" s="2">
        <f>STDEV(E23:M23)</f>
        <v>0.00957707836590478</v>
      </c>
      <c r="Q23" s="3">
        <v>0.02</v>
      </c>
      <c r="R23" s="1">
        <v>2</v>
      </c>
      <c r="S23" s="2">
        <f t="shared" si="1"/>
        <v>0.04</v>
      </c>
    </row>
    <row r="24" spans="1:19" ht="12.75">
      <c r="A24" s="1" t="s">
        <v>25</v>
      </c>
      <c r="B24" s="2">
        <f>SUM(B17:B23)</f>
        <v>8.041237654733763</v>
      </c>
      <c r="C24" s="2">
        <f aca="true" t="shared" si="2" ref="C24:M24">SUM(C17:C23)</f>
        <v>7.9763466665481735</v>
      </c>
      <c r="D24" s="2">
        <f t="shared" si="2"/>
        <v>7.956361865053654</v>
      </c>
      <c r="E24" s="2">
        <f t="shared" si="2"/>
        <v>5.967271398790241</v>
      </c>
      <c r="F24" s="2">
        <f t="shared" si="2"/>
        <v>5.982531373982297</v>
      </c>
      <c r="G24" s="2">
        <f t="shared" si="2"/>
        <v>5.985131259549989</v>
      </c>
      <c r="H24" s="2">
        <f t="shared" si="2"/>
        <v>5.964385710682655</v>
      </c>
      <c r="I24" s="2">
        <f t="shared" si="2"/>
        <v>5.991426152468412</v>
      </c>
      <c r="J24" s="2">
        <f t="shared" si="2"/>
        <v>6.050238154507871</v>
      </c>
      <c r="K24" s="2">
        <f t="shared" si="2"/>
        <v>6.00764014284161</v>
      </c>
      <c r="L24" s="2">
        <f t="shared" si="2"/>
        <v>6.078122481904018</v>
      </c>
      <c r="M24" s="2">
        <f t="shared" si="2"/>
        <v>6.030928241050322</v>
      </c>
      <c r="N24" s="2"/>
      <c r="P24" s="6"/>
      <c r="S24" s="4">
        <f>SUM(S17:S23)</f>
        <v>21</v>
      </c>
    </row>
    <row r="25" spans="2:20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3" ht="21.75">
      <c r="B26" s="2"/>
      <c r="C26" s="7" t="s">
        <v>55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19" ht="20.25">
      <c r="A27" s="1" t="s">
        <v>51</v>
      </c>
      <c r="C27" s="8" t="s">
        <v>56</v>
      </c>
      <c r="S27" s="9"/>
    </row>
    <row r="28" ht="12.75">
      <c r="S28" s="9"/>
    </row>
    <row r="29" spans="1:13" ht="12.75">
      <c r="A29" s="1" t="s">
        <v>35</v>
      </c>
      <c r="B29" s="1" t="s">
        <v>36</v>
      </c>
      <c r="C29" s="1" t="s">
        <v>37</v>
      </c>
      <c r="D29" s="1" t="s">
        <v>38</v>
      </c>
      <c r="E29" s="1" t="s">
        <v>39</v>
      </c>
      <c r="F29" s="1" t="s">
        <v>40</v>
      </c>
      <c r="G29" s="1" t="s">
        <v>41</v>
      </c>
      <c r="J29" s="1" t="s">
        <v>26</v>
      </c>
      <c r="K29" s="1">
        <v>8</v>
      </c>
      <c r="L29" s="1">
        <v>2</v>
      </c>
      <c r="M29" s="2">
        <f>K29*L29</f>
        <v>16</v>
      </c>
    </row>
    <row r="30" spans="1:13" ht="12.75">
      <c r="A30" s="1" t="s">
        <v>42</v>
      </c>
      <c r="B30" s="1" t="s">
        <v>33</v>
      </c>
      <c r="C30" s="1" t="s">
        <v>43</v>
      </c>
      <c r="D30" s="1">
        <v>20</v>
      </c>
      <c r="E30" s="1">
        <v>10</v>
      </c>
      <c r="F30" s="1">
        <v>600</v>
      </c>
      <c r="G30" s="1">
        <v>-600</v>
      </c>
      <c r="J30" s="1" t="s">
        <v>52</v>
      </c>
      <c r="K30" s="1">
        <f>6-K31</f>
        <v>5</v>
      </c>
      <c r="L30" s="1">
        <v>1</v>
      </c>
      <c r="M30" s="2">
        <f>K30*L30</f>
        <v>5</v>
      </c>
    </row>
    <row r="31" spans="1:13" ht="12.75">
      <c r="A31" s="1" t="s">
        <v>42</v>
      </c>
      <c r="B31" s="1" t="s">
        <v>27</v>
      </c>
      <c r="C31" s="1" t="s">
        <v>44</v>
      </c>
      <c r="D31" s="1">
        <v>20</v>
      </c>
      <c r="E31" s="1">
        <v>10</v>
      </c>
      <c r="F31" s="1">
        <v>600</v>
      </c>
      <c r="G31" s="1">
        <v>-600</v>
      </c>
      <c r="J31" s="1" t="s">
        <v>53</v>
      </c>
      <c r="K31" s="1">
        <v>1</v>
      </c>
      <c r="M31" s="4">
        <f>SUM(M29:M30)</f>
        <v>21</v>
      </c>
    </row>
    <row r="32" spans="1:7" ht="12.75">
      <c r="A32" s="1" t="s">
        <v>45</v>
      </c>
      <c r="B32" s="1" t="s">
        <v>28</v>
      </c>
      <c r="C32" s="1" t="s">
        <v>44</v>
      </c>
      <c r="D32" s="1">
        <v>20</v>
      </c>
      <c r="E32" s="1">
        <v>10</v>
      </c>
      <c r="F32" s="1">
        <v>300</v>
      </c>
      <c r="G32" s="1">
        <v>-250</v>
      </c>
    </row>
    <row r="33" spans="1:7" ht="12.75">
      <c r="A33" s="1" t="s">
        <v>45</v>
      </c>
      <c r="B33" s="1" t="s">
        <v>34</v>
      </c>
      <c r="C33" s="1" t="s">
        <v>46</v>
      </c>
      <c r="D33" s="1">
        <v>20</v>
      </c>
      <c r="E33" s="1">
        <v>10</v>
      </c>
      <c r="F33" s="1">
        <v>500</v>
      </c>
      <c r="G33" s="1">
        <v>-500</v>
      </c>
    </row>
    <row r="34" spans="1:7" ht="12.75">
      <c r="A34" s="1" t="s">
        <v>47</v>
      </c>
      <c r="B34" s="1" t="s">
        <v>29</v>
      </c>
      <c r="C34" s="1" t="s">
        <v>44</v>
      </c>
      <c r="D34" s="1">
        <v>20</v>
      </c>
      <c r="E34" s="1">
        <v>10</v>
      </c>
      <c r="F34" s="1">
        <v>500</v>
      </c>
      <c r="G34" s="1">
        <v>-250</v>
      </c>
    </row>
    <row r="35" spans="1:7" ht="12.75">
      <c r="A35" s="1" t="s">
        <v>47</v>
      </c>
      <c r="B35" s="1" t="s">
        <v>30</v>
      </c>
      <c r="C35" s="1" t="s">
        <v>44</v>
      </c>
      <c r="D35" s="1">
        <v>20</v>
      </c>
      <c r="E35" s="1">
        <v>10</v>
      </c>
      <c r="F35" s="1">
        <v>300</v>
      </c>
      <c r="G35" s="1">
        <v>-300</v>
      </c>
    </row>
    <row r="36" spans="1:7" ht="12.75">
      <c r="A36" s="1" t="s">
        <v>47</v>
      </c>
      <c r="B36" s="1" t="s">
        <v>31</v>
      </c>
      <c r="C36" s="1" t="s">
        <v>44</v>
      </c>
      <c r="D36" s="1">
        <v>20</v>
      </c>
      <c r="E36" s="1">
        <v>10</v>
      </c>
      <c r="F36" s="1">
        <v>500</v>
      </c>
      <c r="G36" s="1">
        <v>-500</v>
      </c>
    </row>
    <row r="37" spans="1:7" ht="12.75">
      <c r="A37" s="1" t="s">
        <v>47</v>
      </c>
      <c r="B37" s="1" t="s">
        <v>32</v>
      </c>
      <c r="C37" s="1" t="s">
        <v>44</v>
      </c>
      <c r="D37" s="1">
        <v>20</v>
      </c>
      <c r="E37" s="1">
        <v>10</v>
      </c>
      <c r="F37" s="1">
        <v>500</v>
      </c>
      <c r="G37" s="1">
        <v>-500</v>
      </c>
    </row>
    <row r="38" spans="17:18" ht="12.75">
      <c r="Q38" s="2"/>
      <c r="R38" s="2"/>
    </row>
    <row r="39" spans="5:18" ht="12.75">
      <c r="E39" s="2"/>
      <c r="F39" s="2"/>
      <c r="G39" s="2"/>
      <c r="Q39" s="2"/>
      <c r="R39" s="2"/>
    </row>
    <row r="40" spans="5:18" ht="12.75">
      <c r="E40" s="2"/>
      <c r="F40" s="2"/>
      <c r="G40" s="2"/>
      <c r="Q40" s="2"/>
      <c r="R40" s="2"/>
    </row>
    <row r="41" spans="5:18" ht="12.75">
      <c r="E41" s="2"/>
      <c r="F41" s="2"/>
      <c r="G41" s="2"/>
      <c r="Q41" s="2"/>
      <c r="R41" s="2"/>
    </row>
    <row r="42" spans="5:18" ht="12.75">
      <c r="E42" s="2"/>
      <c r="F42" s="2"/>
      <c r="G42" s="2"/>
      <c r="Q42" s="2"/>
      <c r="R42" s="2"/>
    </row>
    <row r="43" spans="5:18" ht="12.75">
      <c r="E43" s="2"/>
      <c r="F43" s="2"/>
      <c r="G43" s="2"/>
      <c r="Q43" s="2"/>
      <c r="R43" s="2"/>
    </row>
    <row r="44" spans="5:18" ht="12.75">
      <c r="E44" s="2"/>
      <c r="F44" s="2"/>
      <c r="G44" s="2"/>
      <c r="Q44" s="2"/>
      <c r="R44" s="2"/>
    </row>
    <row r="45" spans="5:18" ht="12.75">
      <c r="E45" s="2"/>
      <c r="F45" s="2"/>
      <c r="G45" s="2"/>
      <c r="Q45" s="2"/>
      <c r="R45" s="2"/>
    </row>
    <row r="46" spans="5:7" ht="12.75">
      <c r="E46" s="2"/>
      <c r="F46" s="2"/>
      <c r="G46" s="2"/>
    </row>
    <row r="47" spans="5:7" ht="12.75">
      <c r="E47" s="2"/>
      <c r="F47" s="2"/>
      <c r="G47" s="2"/>
    </row>
    <row r="48" spans="4:18" ht="13.5"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4:7" ht="13.5">
      <c r="D49" s="5"/>
      <c r="E49" s="2"/>
      <c r="F49" s="2"/>
      <c r="G49" s="2"/>
    </row>
    <row r="50" spans="2:7" ht="13.5">
      <c r="B50" s="2"/>
      <c r="C50" s="2"/>
      <c r="D50" s="5"/>
      <c r="E50" s="2"/>
      <c r="F50" s="2"/>
      <c r="G50" s="2"/>
    </row>
    <row r="51" spans="4:7" ht="13.5">
      <c r="D51" s="5"/>
      <c r="E51" s="2"/>
      <c r="F51" s="2"/>
      <c r="G51" s="2"/>
    </row>
    <row r="52" spans="4:7" ht="13.5">
      <c r="D52" s="5"/>
      <c r="E52" s="2"/>
      <c r="F52" s="2"/>
      <c r="G52" s="2"/>
    </row>
    <row r="53" spans="4:7" ht="13.5">
      <c r="D53" s="5"/>
      <c r="E53" s="2"/>
      <c r="F53" s="2"/>
      <c r="G53" s="2"/>
    </row>
    <row r="54" spans="4:7" ht="13.5">
      <c r="D54" s="5"/>
      <c r="E54" s="2"/>
      <c r="F54" s="2"/>
      <c r="G54" s="2"/>
    </row>
    <row r="55" spans="4:7" ht="13.5">
      <c r="D55" s="5"/>
      <c r="E55" s="2"/>
      <c r="F55" s="2"/>
      <c r="G55" s="2"/>
    </row>
    <row r="56" spans="5:7" ht="12.75">
      <c r="E56" s="2"/>
      <c r="F56" s="2"/>
      <c r="G56" s="2"/>
    </row>
    <row r="57" spans="5:7" ht="12.75">
      <c r="E57" s="2"/>
      <c r="F57" s="2"/>
      <c r="G57" s="2"/>
    </row>
    <row r="58" spans="5:7" ht="12.75">
      <c r="E58" s="2"/>
      <c r="F58" s="2"/>
      <c r="G58" s="2"/>
    </row>
    <row r="59" spans="5:7" ht="12.75">
      <c r="E59" s="2"/>
      <c r="F59" s="2"/>
      <c r="G59" s="2"/>
    </row>
  </sheetData>
  <printOptions/>
  <pageMargins left="0.37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2007-05-09T21:53:19Z</cp:lastPrinted>
  <dcterms:created xsi:type="dcterms:W3CDTF">2007-05-09T20:24:58Z</dcterms:created>
  <dcterms:modified xsi:type="dcterms:W3CDTF">2007-05-09T22:24:32Z</dcterms:modified>
  <cp:category/>
  <cp:version/>
  <cp:contentType/>
  <cp:contentStatus/>
</cp:coreProperties>
</file>