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88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<sst xmlns="http://schemas.openxmlformats.org/spreadsheetml/2006/main" count="105" uniqueCount="76">
  <si>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bigcreekite6043bigcreekite6043bigcreekite6043bigcreekite6043bigcreekite6043bigcreekite6043bigcreekite6043bigcreekite6043bigcreekite6043</t>
  </si>
  <si>
    <t>#19</t>
  </si>
  <si>
    <t>#20</t>
  </si>
  <si>
    <t>#21</t>
  </si>
  <si>
    <t>#22</t>
  </si>
  <si>
    <t>#23</t>
  </si>
  <si>
    <t>#24</t>
  </si>
  <si>
    <t>#25</t>
  </si>
  <si>
    <t>#27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</si>
  <si>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</si>
  <si>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</si>
  <si>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</si>
  <si>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</si>
  <si>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</si>
  <si>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</si>
  <si>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</si>
  <si>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</si>
  <si>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</si>
  <si>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</si>
  <si>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</si>
  <si>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</si>
  <si>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</si>
  <si>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</si>
  <si>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FeO</t>
  </si>
  <si>
    <t>TiO2</t>
  </si>
  <si>
    <t>Cr2O3</t>
  </si>
  <si>
    <t>ZrO2</t>
  </si>
  <si>
    <t>BaO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</si>
  <si>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</si>
  <si>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</si>
  <si>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</si>
  <si>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</si>
  <si>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</si>
  <si>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</si>
  <si>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</si>
  <si>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</si>
  <si>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</si>
  <si>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</si>
  <si>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</si>
  <si>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</si>
  <si>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</si>
  <si>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</si>
  <si>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</si>
  <si>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Cr</t>
  </si>
  <si>
    <t>Zr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</si>
  <si>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</si>
  <si>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</si>
  <si>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</si>
  <si>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</si>
  <si>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</si>
  <si>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</si>
  <si>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</si>
  <si>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</si>
  <si>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</si>
  <si>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</si>
  <si>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</si>
  <si>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</si>
  <si>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</si>
  <si>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</si>
  <si>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</si>
  <si>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</si>
  <si>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</si>
  <si>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</si>
  <si>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rutile1</t>
  </si>
  <si>
    <t>La</t>
  </si>
  <si>
    <t>zircon-s</t>
  </si>
  <si>
    <t>barite2</t>
  </si>
  <si>
    <t>LIF</t>
  </si>
  <si>
    <t>fayalite</t>
  </si>
  <si>
    <t>chrom-s</t>
  </si>
  <si>
    <r>
      <t>BaSi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</si>
  <si>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Total</t>
  </si>
  <si>
    <t>OH</t>
  </si>
  <si>
    <t>(+) charges</t>
  </si>
  <si>
    <t>(-) charges</t>
  </si>
  <si>
    <r>
      <t>(Ba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4.94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</si>
</sst>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V15" sqref="V1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5" ht="12.75">
      <c r="A4" s="1" t="s">
        <v>18</v>
      </c>
      <c r="B4" s="2">
        <v>39.55</v>
      </c>
      <c r="C4" s="2">
        <v>37.23</v>
      </c>
      <c r="D4" s="2">
        <v>37.32</v>
      </c>
      <c r="E4" s="2">
        <v>39.62</v>
      </c>
      <c r="F4" s="2">
        <v>41.24</v>
      </c>
      <c r="G4" s="2">
        <v>34.29</v>
      </c>
      <c r="H4" s="2">
        <v>41.22</v>
      </c>
      <c r="I4" s="2">
        <v>36.93</v>
      </c>
      <c r="J4" s="2"/>
      <c r="K4" s="2">
        <f>AVERAGE(B4:I4)</f>
        <v>38.425000000000004</v>
      </c>
      <c r="L4" s="2">
        <f>STDEV(B4:I4)</f>
        <v>2.4027424807022086</v>
      </c>
      <c r="M4" s="2"/>
      <c r="N4" s="2"/>
      <c r="O4" s="2"/>
    </row>
    <row r="5" spans="1:12" ht="12.75">
      <c r="A5" s="1" t="s">
        <v>27</v>
      </c>
      <c r="B5" s="1">
        <v>51.32</v>
      </c>
      <c r="C5" s="1">
        <v>47.72</v>
      </c>
      <c r="D5" s="1">
        <v>48.94</v>
      </c>
      <c r="E5" s="1">
        <v>49.73</v>
      </c>
      <c r="F5" s="1">
        <v>51.39</v>
      </c>
      <c r="G5" s="1">
        <v>49.54</v>
      </c>
      <c r="H5" s="1">
        <v>51.86</v>
      </c>
      <c r="I5" s="1">
        <v>50.82</v>
      </c>
      <c r="K5" s="2">
        <f>AVERAGE(B5:I5)</f>
        <v>50.165</v>
      </c>
      <c r="L5" s="2">
        <f>STDEV(B5:I5)</f>
        <v>1.4240385227535068</v>
      </c>
    </row>
    <row r="6" spans="1:15" ht="12.75">
      <c r="A6" s="1" t="s">
        <v>23</v>
      </c>
      <c r="B6" s="2">
        <v>1.25</v>
      </c>
      <c r="C6" s="2">
        <v>1.05</v>
      </c>
      <c r="D6" s="2">
        <v>1.01</v>
      </c>
      <c r="E6" s="2">
        <v>0.98</v>
      </c>
      <c r="F6" s="2">
        <v>1.14</v>
      </c>
      <c r="G6" s="2">
        <v>1.15</v>
      </c>
      <c r="H6" s="2">
        <v>1.15</v>
      </c>
      <c r="I6" s="2">
        <v>1.11</v>
      </c>
      <c r="J6" s="2"/>
      <c r="K6" s="2">
        <f>AVERAGE(B6:I6)</f>
        <v>1.1049999999999998</v>
      </c>
      <c r="L6" s="2">
        <f>STDEV(B6:I6)</f>
        <v>0.08783100656537254</v>
      </c>
      <c r="M6" s="2"/>
      <c r="N6" s="2"/>
      <c r="O6" s="2"/>
    </row>
    <row r="7" spans="1:15" ht="12.75">
      <c r="A7" s="1" t="s">
        <v>16</v>
      </c>
      <c r="B7" s="2">
        <v>0.21</v>
      </c>
      <c r="C7" s="2">
        <v>0.13</v>
      </c>
      <c r="D7" s="2">
        <v>0.12</v>
      </c>
      <c r="E7" s="2">
        <v>0.17</v>
      </c>
      <c r="F7" s="2">
        <v>0.15</v>
      </c>
      <c r="G7" s="2">
        <v>0.08</v>
      </c>
      <c r="H7" s="2">
        <v>0.11</v>
      </c>
      <c r="I7" s="2">
        <v>0.19</v>
      </c>
      <c r="J7" s="2"/>
      <c r="K7" s="2">
        <f>AVERAGE(B7:I7)</f>
        <v>0.145</v>
      </c>
      <c r="L7" s="2">
        <f>STDEV(B7:I7)</f>
        <v>0.04342481186734474</v>
      </c>
      <c r="M7" s="2"/>
      <c r="N7" s="2"/>
      <c r="O7" s="2"/>
    </row>
    <row r="8" spans="1:15" ht="12.75">
      <c r="A8" s="1" t="s">
        <v>20</v>
      </c>
      <c r="B8" s="2">
        <v>0.17</v>
      </c>
      <c r="C8" s="2">
        <v>0.09</v>
      </c>
      <c r="D8" s="2">
        <v>0.13</v>
      </c>
      <c r="E8" s="2">
        <v>0.1</v>
      </c>
      <c r="F8" s="2">
        <v>0.08</v>
      </c>
      <c r="G8" s="2">
        <v>0.1</v>
      </c>
      <c r="H8" s="2">
        <v>0.09</v>
      </c>
      <c r="I8" s="2">
        <v>0.1</v>
      </c>
      <c r="J8" s="2"/>
      <c r="K8" s="2">
        <f>AVERAGE(B8:I8)</f>
        <v>0.10749999999999998</v>
      </c>
      <c r="L8" s="2">
        <f>STDEV(B8:I8)</f>
        <v>0.029154759474226598</v>
      </c>
      <c r="M8" s="2"/>
      <c r="N8" s="2"/>
      <c r="O8" s="2"/>
    </row>
    <row r="9" spans="1:15" ht="12.75">
      <c r="A9" s="1" t="s">
        <v>25</v>
      </c>
      <c r="B9" s="2">
        <v>0.3</v>
      </c>
      <c r="C9" s="2">
        <v>0.34</v>
      </c>
      <c r="D9" s="2">
        <v>0.37</v>
      </c>
      <c r="E9" s="2">
        <v>0.36</v>
      </c>
      <c r="F9" s="2">
        <v>0.31</v>
      </c>
      <c r="G9" s="2">
        <v>0.34</v>
      </c>
      <c r="H9" s="2">
        <v>0.27</v>
      </c>
      <c r="I9" s="2">
        <v>0.41</v>
      </c>
      <c r="J9" s="2"/>
      <c r="K9" s="2">
        <f>AVERAGE(B9:I9)</f>
        <v>0.3375</v>
      </c>
      <c r="L9" s="2">
        <f>STDEV(B9:I9)</f>
        <v>0.04399675312695561</v>
      </c>
      <c r="M9" s="2"/>
      <c r="N9" s="2"/>
      <c r="O9" s="2"/>
    </row>
    <row r="10" spans="1:15" ht="12.75">
      <c r="A10" s="1" t="s">
        <v>24</v>
      </c>
      <c r="B10" s="2">
        <v>0.24</v>
      </c>
      <c r="C10" s="2">
        <v>0.24</v>
      </c>
      <c r="D10" s="2">
        <v>0.21</v>
      </c>
      <c r="E10" s="2">
        <v>0.26</v>
      </c>
      <c r="F10" s="2">
        <v>0.25</v>
      </c>
      <c r="G10" s="2">
        <v>0.22</v>
      </c>
      <c r="H10" s="2">
        <v>0.25</v>
      </c>
      <c r="I10" s="2">
        <v>0.28</v>
      </c>
      <c r="J10" s="2"/>
      <c r="K10" s="2">
        <f>AVERAGE(B10:I10)</f>
        <v>0.24375</v>
      </c>
      <c r="L10" s="2">
        <f>STDEV(B10:I10)</f>
        <v>0.021998376563477987</v>
      </c>
      <c r="M10" s="2"/>
      <c r="N10" s="2"/>
      <c r="O10" s="2"/>
    </row>
    <row r="11" spans="1:15" ht="12.75">
      <c r="A11" s="1" t="s">
        <v>21</v>
      </c>
      <c r="B11" s="2">
        <v>0.03</v>
      </c>
      <c r="C11" s="2">
        <v>0.03</v>
      </c>
      <c r="D11" s="2">
        <v>0</v>
      </c>
      <c r="E11" s="2">
        <v>0.02</v>
      </c>
      <c r="F11" s="2">
        <v>0.03</v>
      </c>
      <c r="G11" s="2">
        <v>0.01</v>
      </c>
      <c r="H11" s="2">
        <v>0.03</v>
      </c>
      <c r="I11" s="2">
        <v>0.01</v>
      </c>
      <c r="J11" s="2"/>
      <c r="K11" s="2">
        <f>AVERAGE(B11:I11)</f>
        <v>0.02</v>
      </c>
      <c r="L11" s="2">
        <f>STDEV(B11:I11)</f>
        <v>0.01195228609334394</v>
      </c>
      <c r="M11" s="2"/>
      <c r="N11" s="2"/>
      <c r="O11" s="2"/>
    </row>
    <row r="12" spans="1:15" ht="12.75">
      <c r="A12" s="1" t="s">
        <v>15</v>
      </c>
      <c r="B12" s="2">
        <v>0.09</v>
      </c>
      <c r="C12" s="2">
        <v>0.06</v>
      </c>
      <c r="D12" s="2">
        <v>0.1</v>
      </c>
      <c r="E12" s="2">
        <v>0.1</v>
      </c>
      <c r="F12" s="2">
        <v>0.1</v>
      </c>
      <c r="G12" s="2">
        <v>0.08</v>
      </c>
      <c r="H12" s="2">
        <v>0.12</v>
      </c>
      <c r="I12" s="2">
        <v>0.07</v>
      </c>
      <c r="J12" s="2"/>
      <c r="K12" s="2">
        <f>AVERAGE(B12:I12)</f>
        <v>0.09</v>
      </c>
      <c r="L12" s="2">
        <f>STDEV(B12:I12)</f>
        <v>0.0192724822331887</v>
      </c>
      <c r="M12" s="2"/>
      <c r="N12" s="2"/>
      <c r="O12" s="2"/>
    </row>
    <row r="13" spans="1:15" ht="12.75">
      <c r="A13" s="1" t="s">
        <v>26</v>
      </c>
      <c r="B13" s="2">
        <v>0</v>
      </c>
      <c r="C13" s="2">
        <v>0.02</v>
      </c>
      <c r="D13" s="2">
        <v>0.02</v>
      </c>
      <c r="E13" s="2">
        <v>0.04</v>
      </c>
      <c r="F13" s="2">
        <v>0</v>
      </c>
      <c r="G13" s="2">
        <v>0.1</v>
      </c>
      <c r="H13" s="2">
        <v>0.05</v>
      </c>
      <c r="I13" s="2">
        <v>0.06</v>
      </c>
      <c r="J13" s="2"/>
      <c r="K13" s="2">
        <f>AVERAGE(B13:I13)</f>
        <v>0.03625</v>
      </c>
      <c r="L13" s="2">
        <f>STDEV(B13:I13)</f>
        <v>0.0337797487937881</v>
      </c>
      <c r="M13" s="2"/>
      <c r="N13" s="2"/>
      <c r="O13" s="2"/>
    </row>
    <row r="14" spans="1:15" ht="12.75">
      <c r="A14" s="1" t="s">
        <v>19</v>
      </c>
      <c r="B14" s="2">
        <v>0.02</v>
      </c>
      <c r="C14" s="2">
        <v>0.01</v>
      </c>
      <c r="D14" s="2">
        <v>0.01</v>
      </c>
      <c r="E14" s="2">
        <v>0</v>
      </c>
      <c r="F14" s="2">
        <v>0.02</v>
      </c>
      <c r="G14" s="2">
        <v>0.01</v>
      </c>
      <c r="H14" s="2">
        <v>0.01</v>
      </c>
      <c r="I14" s="2">
        <v>0.03</v>
      </c>
      <c r="J14" s="2"/>
      <c r="K14" s="2">
        <f>AVERAGE(B14:I14)</f>
        <v>0.013749999999999998</v>
      </c>
      <c r="L14" s="2">
        <f>STDEV(B14:I14)</f>
        <v>0.009161253813129048</v>
      </c>
      <c r="M14" s="2"/>
      <c r="N14" s="2"/>
      <c r="O14" s="2"/>
    </row>
    <row r="15" spans="1:15" ht="12.75">
      <c r="A15" s="1" t="s">
        <v>17</v>
      </c>
      <c r="B15" s="2">
        <v>0.01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>
        <f>AVERAGE(B15:I15)</f>
        <v>0.00125</v>
      </c>
      <c r="L15" s="2">
        <f>STDEV(B15:I15)</f>
        <v>0.0035355339059327377</v>
      </c>
      <c r="M15" s="2"/>
      <c r="N15" s="2"/>
      <c r="O15" s="2"/>
    </row>
    <row r="16" spans="1:15" ht="12.75">
      <c r="A16" s="1" t="s">
        <v>22</v>
      </c>
      <c r="B16" s="2">
        <v>0</v>
      </c>
      <c r="C16" s="2">
        <v>0.01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0.01</v>
      </c>
      <c r="J16" s="2"/>
      <c r="K16" s="2">
        <f>AVERAGE(B16:I16)</f>
        <v>0.0025</v>
      </c>
      <c r="L16" s="2">
        <f>STDEV(B16:I16)</f>
        <v>0.004629100498862757</v>
      </c>
      <c r="M16" s="2"/>
      <c r="N16" s="2"/>
      <c r="O16" s="2"/>
    </row>
    <row r="17" spans="1:15" ht="12.75">
      <c r="A17" s="1" t="s">
        <v>28</v>
      </c>
      <c r="B17" s="2">
        <v>95.19</v>
      </c>
      <c r="C17" s="2">
        <v>88.93</v>
      </c>
      <c r="D17" s="2">
        <v>90.24</v>
      </c>
      <c r="E17" s="2">
        <v>93.39</v>
      </c>
      <c r="F17" s="2">
        <v>96.72</v>
      </c>
      <c r="G17" s="2">
        <v>87.92</v>
      </c>
      <c r="H17" s="2">
        <v>97.16</v>
      </c>
      <c r="I17" s="2">
        <v>92.01</v>
      </c>
      <c r="J17" s="2"/>
      <c r="K17" s="2">
        <f>AVERAGE(B17:I17)</f>
        <v>92.695</v>
      </c>
      <c r="L17" s="2">
        <f>STDEV(B17:I17)</f>
        <v>3.5115523632720373</v>
      </c>
      <c r="M17" s="2"/>
      <c r="N17" s="2"/>
      <c r="O17" s="2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 t="s">
        <v>29</v>
      </c>
      <c r="B19" s="2" t="s">
        <v>30</v>
      </c>
      <c r="C19" s="2" t="s">
        <v>31</v>
      </c>
      <c r="D19" s="2" t="s">
        <v>32</v>
      </c>
      <c r="E19" s="2">
        <v>5</v>
      </c>
      <c r="F19" s="2" t="s">
        <v>33</v>
      </c>
      <c r="G19" s="2"/>
      <c r="H19" s="2"/>
      <c r="I19" s="2"/>
      <c r="J19" s="2"/>
      <c r="K19" s="2"/>
      <c r="L19" s="2"/>
      <c r="M19" s="2"/>
      <c r="N19" s="2"/>
      <c r="O19" s="2" t="s">
        <v>73</v>
      </c>
    </row>
    <row r="20" spans="1:15" ht="12.75">
      <c r="A20" s="1" t="s">
        <v>36</v>
      </c>
      <c r="B20" s="2">
        <v>1.9625777415005596</v>
      </c>
      <c r="C20" s="2">
        <v>1.9735301958296023</v>
      </c>
      <c r="D20" s="2">
        <v>1.9640242021553531</v>
      </c>
      <c r="E20" s="2">
        <v>1.983202574853268</v>
      </c>
      <c r="F20" s="2">
        <v>1.9853934712802108</v>
      </c>
      <c r="G20" s="2">
        <v>1.92188260591225</v>
      </c>
      <c r="H20" s="2">
        <v>1.9819222895542872</v>
      </c>
      <c r="I20" s="2">
        <v>1.9423718849594063</v>
      </c>
      <c r="J20" s="2"/>
      <c r="K20" s="2">
        <f>AVERAGE(B20:I20)</f>
        <v>1.9643631207556174</v>
      </c>
      <c r="L20" s="2">
        <f>STDEV(B20:I20)</f>
        <v>0.022300132563016363</v>
      </c>
      <c r="M20" s="5">
        <v>1.95</v>
      </c>
      <c r="N20" s="2">
        <v>4</v>
      </c>
      <c r="O20" s="2">
        <f>M20*N20</f>
        <v>7.8</v>
      </c>
    </row>
    <row r="21" spans="1:15" ht="12.75">
      <c r="A21" s="1" t="s">
        <v>41</v>
      </c>
      <c r="B21" s="2">
        <v>0.05187359992159865</v>
      </c>
      <c r="C21" s="2">
        <v>0.04654746483702972</v>
      </c>
      <c r="D21" s="2">
        <v>0.0444511056581518</v>
      </c>
      <c r="E21" s="2">
        <v>0.04102368569230542</v>
      </c>
      <c r="F21" s="2">
        <v>0.04589747333072253</v>
      </c>
      <c r="G21" s="2">
        <v>0.05390303334923364</v>
      </c>
      <c r="H21" s="2">
        <v>0.0462415591383642</v>
      </c>
      <c r="I21" s="2">
        <v>0.04882385288584347</v>
      </c>
      <c r="J21" s="2"/>
      <c r="K21" s="7">
        <f>AVERAGE(B21:I21)</f>
        <v>0.047345221851656176</v>
      </c>
      <c r="L21" s="7">
        <f>STDEV(B21:I21)</f>
        <v>0.0041054952840553095</v>
      </c>
      <c r="M21" s="8">
        <v>0.05</v>
      </c>
      <c r="N21" s="2">
        <v>3</v>
      </c>
      <c r="O21" s="2">
        <f>M21*N21</f>
        <v>0.15000000000000002</v>
      </c>
    </row>
    <row r="22" spans="1:15" ht="12.75">
      <c r="A22" s="1" t="s">
        <v>45</v>
      </c>
      <c r="B22" s="2">
        <v>0.9979553158791946</v>
      </c>
      <c r="C22" s="2">
        <v>0.9912774835425939</v>
      </c>
      <c r="D22" s="2">
        <v>1.0092836366045619</v>
      </c>
      <c r="E22" s="2">
        <v>0.9754727294764179</v>
      </c>
      <c r="F22" s="2">
        <v>0.969506259780842</v>
      </c>
      <c r="G22" s="2">
        <v>1.0880765243826338</v>
      </c>
      <c r="H22" s="2">
        <v>0.9771364498859303</v>
      </c>
      <c r="I22" s="2">
        <v>1.047446387536623</v>
      </c>
      <c r="J22" s="2"/>
      <c r="K22" s="7">
        <f>AVERAGE(B22:I22)</f>
        <v>1.0070193483860996</v>
      </c>
      <c r="L22" s="7">
        <f>STDEV(B22:I22)</f>
        <v>0.04111848710789679</v>
      </c>
      <c r="M22" s="8">
        <v>0.99</v>
      </c>
      <c r="N22" s="2">
        <v>2</v>
      </c>
      <c r="O22" s="2">
        <f>M22*N22</f>
        <v>1.98</v>
      </c>
    </row>
    <row r="23" spans="1:15" ht="12.75">
      <c r="A23" s="1" t="s">
        <v>34</v>
      </c>
      <c r="B23" s="2">
        <v>0.020204428058603664</v>
      </c>
      <c r="C23" s="2">
        <v>0.013361061927378263</v>
      </c>
      <c r="D23" s="2">
        <v>0.012244282224692904</v>
      </c>
      <c r="E23" s="2">
        <v>0.01649865012839072</v>
      </c>
      <c r="F23" s="2">
        <v>0.014001226361928507</v>
      </c>
      <c r="G23" s="2">
        <v>0.008693531723290788</v>
      </c>
      <c r="H23" s="2">
        <v>0.010254587728142731</v>
      </c>
      <c r="I23" s="2">
        <v>0.01937552868821152</v>
      </c>
      <c r="J23" s="2"/>
      <c r="K23" s="7">
        <f>AVERAGE(B23:I23)</f>
        <v>0.014329162105079887</v>
      </c>
      <c r="L23" s="7">
        <f>STDEV(B23:I23)</f>
        <v>0.004113483301012383</v>
      </c>
      <c r="M23" s="8">
        <v>0.01</v>
      </c>
      <c r="N23" s="2">
        <v>1</v>
      </c>
      <c r="O23" s="2">
        <f>M23*N23</f>
        <v>0.01</v>
      </c>
    </row>
    <row r="24" spans="1:15" ht="12.75">
      <c r="A24" s="1" t="s">
        <v>71</v>
      </c>
      <c r="B24" s="2">
        <f>SUM(B20:B23)</f>
        <v>3.0326110853599566</v>
      </c>
      <c r="C24" s="2">
        <f>SUM(C20:C23)</f>
        <v>3.024716206136604</v>
      </c>
      <c r="D24" s="2">
        <f>SUM(D20:D23)</f>
        <v>3.03000322664276</v>
      </c>
      <c r="E24" s="2">
        <f>SUM(E20:E23)</f>
        <v>3.016197640150382</v>
      </c>
      <c r="F24" s="2">
        <f>SUM(F20:F23)</f>
        <v>3.014798430753704</v>
      </c>
      <c r="G24" s="2">
        <f>SUM(G20:G23)</f>
        <v>3.072555695367408</v>
      </c>
      <c r="H24" s="2">
        <f>SUM(H20:H23)</f>
        <v>3.0155548863067243</v>
      </c>
      <c r="I24" s="2">
        <f>SUM(I20:I23)</f>
        <v>3.0580176540700843</v>
      </c>
      <c r="J24" s="2"/>
      <c r="K24" s="2">
        <f>AVERAGE(B24:I24)</f>
        <v>3.033056853098453</v>
      </c>
      <c r="L24" s="2">
        <f>STDEV(B24:I24)</f>
        <v>0.021334786316531417</v>
      </c>
      <c r="M24" s="2"/>
      <c r="N24" s="2"/>
      <c r="O24" s="4">
        <f>SUM(O20:O23)</f>
        <v>9.94</v>
      </c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0.25">
      <c r="B26" s="2"/>
      <c r="C26" s="2"/>
      <c r="D26" s="2"/>
      <c r="E26" s="2"/>
      <c r="F26" s="2"/>
      <c r="G26" s="2"/>
      <c r="H26" s="2"/>
      <c r="I26" s="2"/>
      <c r="J26" s="3" t="s">
        <v>70</v>
      </c>
      <c r="K26" s="2"/>
      <c r="L26" s="2"/>
      <c r="M26" s="2"/>
      <c r="N26" s="2"/>
      <c r="O26" s="2"/>
      <c r="P26" s="2"/>
    </row>
    <row r="27" spans="10:12" ht="23.25">
      <c r="J27" s="3" t="s">
        <v>75</v>
      </c>
      <c r="K27" s="2"/>
      <c r="L27" s="2"/>
    </row>
    <row r="28" spans="1:12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 t="s">
        <v>51</v>
      </c>
      <c r="G28" s="1" t="s">
        <v>52</v>
      </c>
      <c r="H28" s="1" t="s">
        <v>53</v>
      </c>
      <c r="K28" s="2"/>
      <c r="L28" s="2"/>
    </row>
    <row r="29" spans="1:15" ht="12.75">
      <c r="A29" s="1" t="s">
        <v>54</v>
      </c>
      <c r="B29" s="1" t="s">
        <v>34</v>
      </c>
      <c r="C29" s="1" t="s">
        <v>55</v>
      </c>
      <c r="D29" s="1">
        <v>20</v>
      </c>
      <c r="E29" s="1">
        <v>10</v>
      </c>
      <c r="F29" s="1">
        <v>600</v>
      </c>
      <c r="G29" s="1">
        <v>-600</v>
      </c>
      <c r="H29" s="1" t="s">
        <v>56</v>
      </c>
      <c r="K29" s="2"/>
      <c r="O29" s="1" t="s">
        <v>74</v>
      </c>
    </row>
    <row r="30" spans="1:15" ht="12.75">
      <c r="A30" s="1" t="s">
        <v>54</v>
      </c>
      <c r="B30" s="1" t="s">
        <v>36</v>
      </c>
      <c r="C30" s="1" t="s">
        <v>55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  <c r="K30" s="2"/>
      <c r="L30" s="1" t="s">
        <v>33</v>
      </c>
      <c r="M30" s="1">
        <f>5-M31</f>
        <v>4.94</v>
      </c>
      <c r="N30" s="1">
        <v>2</v>
      </c>
      <c r="O30" s="1">
        <f>M30*N30</f>
        <v>9.88</v>
      </c>
    </row>
    <row r="31" spans="1:15" ht="12.75">
      <c r="A31" s="1" t="s">
        <v>54</v>
      </c>
      <c r="B31" s="1" t="s">
        <v>15</v>
      </c>
      <c r="C31" s="1" t="s">
        <v>55</v>
      </c>
      <c r="D31" s="1">
        <v>20</v>
      </c>
      <c r="E31" s="1">
        <v>10</v>
      </c>
      <c r="F31" s="1">
        <v>600</v>
      </c>
      <c r="G31" s="1">
        <v>-700</v>
      </c>
      <c r="H31" s="1" t="s">
        <v>58</v>
      </c>
      <c r="K31" s="2"/>
      <c r="L31" s="1" t="s">
        <v>72</v>
      </c>
      <c r="M31" s="1">
        <v>0.06</v>
      </c>
      <c r="N31" s="1">
        <v>1</v>
      </c>
      <c r="O31" s="1">
        <f>M31*N31</f>
        <v>0.06</v>
      </c>
    </row>
    <row r="32" spans="1:15" ht="12.75">
      <c r="A32" s="1" t="s">
        <v>54</v>
      </c>
      <c r="B32" s="1" t="s">
        <v>37</v>
      </c>
      <c r="C32" s="1" t="s">
        <v>55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  <c r="K32" s="2"/>
      <c r="O32" s="6">
        <f>SUM(O30:O31)</f>
        <v>9.940000000000001</v>
      </c>
    </row>
    <row r="33" spans="1:12" ht="12.75">
      <c r="A33" s="1" t="s">
        <v>54</v>
      </c>
      <c r="B33" s="1" t="s">
        <v>38</v>
      </c>
      <c r="C33" s="1" t="s">
        <v>55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  <c r="K33" s="2"/>
      <c r="L33" s="2"/>
    </row>
    <row r="34" spans="1:12" ht="12.75">
      <c r="A34" s="1" t="s">
        <v>60</v>
      </c>
      <c r="B34" s="1" t="s">
        <v>35</v>
      </c>
      <c r="C34" s="1" t="s">
        <v>55</v>
      </c>
      <c r="D34" s="1">
        <v>20</v>
      </c>
      <c r="E34" s="1">
        <v>10</v>
      </c>
      <c r="F34" s="1">
        <v>600</v>
      </c>
      <c r="G34" s="1">
        <v>-600</v>
      </c>
      <c r="H34" s="1" t="s">
        <v>61</v>
      </c>
      <c r="K34" s="2"/>
      <c r="L34" s="2"/>
    </row>
    <row r="35" spans="1:12" ht="12.75">
      <c r="A35" s="1" t="s">
        <v>60</v>
      </c>
      <c r="B35" s="1" t="s">
        <v>39</v>
      </c>
      <c r="C35" s="1" t="s">
        <v>55</v>
      </c>
      <c r="D35" s="1">
        <v>20</v>
      </c>
      <c r="E35" s="1">
        <v>10</v>
      </c>
      <c r="F35" s="1">
        <v>600</v>
      </c>
      <c r="G35" s="1">
        <v>-600</v>
      </c>
      <c r="H35" s="1" t="s">
        <v>57</v>
      </c>
      <c r="K35" s="2"/>
      <c r="L35" s="2"/>
    </row>
    <row r="36" spans="1:12" ht="12.75">
      <c r="A36" s="1" t="s">
        <v>60</v>
      </c>
      <c r="B36" s="1" t="s">
        <v>40</v>
      </c>
      <c r="C36" s="1" t="s">
        <v>55</v>
      </c>
      <c r="D36" s="1">
        <v>20</v>
      </c>
      <c r="E36" s="1">
        <v>10</v>
      </c>
      <c r="F36" s="1">
        <v>600</v>
      </c>
      <c r="G36" s="1">
        <v>-600</v>
      </c>
      <c r="H36" s="1" t="s">
        <v>62</v>
      </c>
      <c r="K36" s="2"/>
      <c r="L36" s="2"/>
    </row>
    <row r="37" spans="1:12" ht="12.75">
      <c r="A37" s="1" t="s">
        <v>60</v>
      </c>
      <c r="B37" s="1" t="s">
        <v>42</v>
      </c>
      <c r="C37" s="1" t="s">
        <v>55</v>
      </c>
      <c r="D37" s="1">
        <v>20</v>
      </c>
      <c r="E37" s="1">
        <v>10</v>
      </c>
      <c r="F37" s="1">
        <v>0</v>
      </c>
      <c r="G37" s="1">
        <v>-500</v>
      </c>
      <c r="H37" s="1" t="s">
        <v>63</v>
      </c>
      <c r="K37" s="2"/>
      <c r="L37" s="2"/>
    </row>
    <row r="38" spans="1:12" ht="12.75">
      <c r="A38" s="1" t="s">
        <v>60</v>
      </c>
      <c r="B38" s="1" t="s">
        <v>44</v>
      </c>
      <c r="C38" s="1" t="s">
        <v>64</v>
      </c>
      <c r="D38" s="1">
        <v>20</v>
      </c>
      <c r="E38" s="1">
        <v>10</v>
      </c>
      <c r="F38" s="1">
        <v>500</v>
      </c>
      <c r="G38" s="1">
        <v>-500</v>
      </c>
      <c r="H38" s="1" t="s">
        <v>65</v>
      </c>
      <c r="K38" s="2"/>
      <c r="L38" s="2"/>
    </row>
    <row r="39" spans="1:12" ht="12.75">
      <c r="A39" s="1" t="s">
        <v>60</v>
      </c>
      <c r="B39" s="1" t="s">
        <v>45</v>
      </c>
      <c r="C39" s="1" t="s">
        <v>64</v>
      </c>
      <c r="D39" s="1">
        <v>20</v>
      </c>
      <c r="E39" s="1">
        <v>10</v>
      </c>
      <c r="F39" s="1">
        <v>500</v>
      </c>
      <c r="G39" s="1">
        <v>0</v>
      </c>
      <c r="H39" s="1" t="s">
        <v>66</v>
      </c>
      <c r="K39" s="2"/>
      <c r="L39" s="2"/>
    </row>
    <row r="40" spans="1:12" ht="12.75">
      <c r="A40" s="1" t="s">
        <v>67</v>
      </c>
      <c r="B40" s="1" t="s">
        <v>41</v>
      </c>
      <c r="C40" s="1" t="s">
        <v>55</v>
      </c>
      <c r="D40" s="1">
        <v>20</v>
      </c>
      <c r="E40" s="1">
        <v>10</v>
      </c>
      <c r="F40" s="1">
        <v>500</v>
      </c>
      <c r="G40" s="1">
        <v>-500</v>
      </c>
      <c r="H40" s="1" t="s">
        <v>68</v>
      </c>
      <c r="K40" s="2"/>
      <c r="L40" s="2"/>
    </row>
    <row r="41" spans="1:12" ht="12.75">
      <c r="A41" s="1" t="s">
        <v>67</v>
      </c>
      <c r="B41" s="1" t="s">
        <v>43</v>
      </c>
      <c r="C41" s="1" t="s">
        <v>55</v>
      </c>
      <c r="D41" s="1">
        <v>20</v>
      </c>
      <c r="E41" s="1">
        <v>10</v>
      </c>
      <c r="F41" s="1">
        <v>500</v>
      </c>
      <c r="G41" s="1">
        <v>-500</v>
      </c>
      <c r="H41" s="1" t="s">
        <v>69</v>
      </c>
      <c r="K41" s="2"/>
      <c r="L41" s="2"/>
    </row>
    <row r="42" spans="11:12" ht="12.75">
      <c r="K42" s="2"/>
      <c r="L42" s="2"/>
    </row>
    <row r="44" spans="13:16" ht="12.75">
      <c r="M44" s="2"/>
      <c r="N44" s="2"/>
      <c r="O44" s="2"/>
      <c r="P44" s="2"/>
    </row>
    <row r="45" spans="13:16" ht="12.75">
      <c r="M45" s="2"/>
      <c r="N45" s="2"/>
      <c r="O45" s="2"/>
      <c r="P45" s="2"/>
    </row>
    <row r="46" spans="13:16" ht="12.75">
      <c r="M46" s="2"/>
      <c r="N46" s="2"/>
      <c r="O46" s="2"/>
      <c r="P46" s="2"/>
    </row>
    <row r="47" spans="13:16" ht="12.75">
      <c r="M47" s="2"/>
      <c r="N47" s="2"/>
      <c r="O47" s="2"/>
      <c r="P47" s="2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3:14" ht="12.75">
      <c r="M49" s="2"/>
      <c r="N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2007-09-19T23:02:23Z</dcterms:created>
  <dcterms:modified xsi:type="dcterms:W3CDTF">2007-09-20T00:01:01Z</dcterms:modified>
  <cp:category/>
  <cp:version/>
  <cp:contentType/>
  <cp:contentStatus/>
</cp:coreProperties>
</file>