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95" windowWidth="14685" windowHeight="907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<sst xmlns="http://schemas.openxmlformats.org/spreadsheetml/2006/main" count="136" uniqueCount="90">
  <si>
    <t>witlockite70654witlockite70654witlockite70654witlockite70654witlockite70654witlockite70654witlockite70654witlockite70654witlockite70654witlockite70654witlockite70654witlockite70654</t>
  </si>
  <si>
    <t>#33</t>
  </si>
  <si>
    <t>#34</t>
  </si>
  <si>
    <t>#35</t>
  </si>
  <si>
    <t>#36</t>
  </si>
  <si>
    <t>#37</t>
  </si>
  <si>
    <t>#38</t>
  </si>
  <si>
    <t>#39</t>
  </si>
  <si>
    <t>#41</t>
  </si>
  <si>
    <t>#42</t>
  </si>
  <si>
    <t>#43</t>
  </si>
  <si>
    <t>#44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</si>
  <si>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</si>
  <si>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</si>
  <si>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</si>
  <si>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</si>
  <si>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</si>
  <si>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</si>
  <si>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</si>
  <si>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</si>
  <si>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</si>
  <si>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</si>
  <si>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</si>
  <si>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</si>
  <si>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</si>
  <si>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</si>
  <si>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</si>
  <si>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</si>
  <si>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TiO2</t>
  </si>
  <si>
    <t>Cr2O3</t>
  </si>
  <si>
    <t>MnO</t>
  </si>
  <si>
    <t>FeO</t>
  </si>
  <si>
    <t>As2O5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</si>
  <si>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</si>
  <si>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</si>
  <si>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</si>
  <si>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</si>
  <si>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</si>
  <si>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</si>
  <si>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</si>
  <si>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</si>
  <si>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</si>
  <si>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</si>
  <si>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</si>
  <si>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</si>
  <si>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</si>
  <si>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</si>
  <si>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Cr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</si>
  <si>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</si>
  <si>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</si>
  <si>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</si>
  <si>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</si>
  <si>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</si>
  <si>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</si>
  <si>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</si>
  <si>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</si>
  <si>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</si>
  <si>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</si>
  <si>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</si>
  <si>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</si>
  <si>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</si>
  <si>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</si>
  <si>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</si>
  <si>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</si>
  <si>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</si>
  <si>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PET</t>
  </si>
  <si>
    <t>apatite</t>
  </si>
  <si>
    <t>barite2</t>
  </si>
  <si>
    <t>scap-s</t>
  </si>
  <si>
    <t>kspar-OR1</t>
  </si>
  <si>
    <t>rutile1</t>
  </si>
  <si>
    <t>chrom-s</t>
  </si>
  <si>
    <t>rhod-791</t>
  </si>
  <si>
    <t>LIF</t>
  </si>
  <si>
    <t>fayalite</t>
  </si>
  <si>
    <t>as</t>
  </si>
  <si>
    <t>ideal</t>
  </si>
  <si>
    <r>
      <t>Ca</t>
    </r>
    <r>
      <rPr>
        <vertAlign val="subscript"/>
        <sz val="14"/>
        <rFont val="Times New Roman"/>
        <family val="1"/>
      </rPr>
      <t>9</t>
    </r>
    <r>
      <rPr>
        <sz val="14"/>
        <rFont val="Times New Roman"/>
        <family val="1"/>
      </rPr>
      <t>Mg(PO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6</t>
    </r>
  </si>
  <si>
    <t>measured</t>
  </si>
  <si>
    <t>OH estimated by difference and charge balance</t>
  </si>
  <si>
    <t>average</t>
  </si>
  <si>
    <t>stdev</t>
  </si>
  <si>
    <t>in formula</t>
  </si>
  <si>
    <t>(+) charges</t>
  </si>
  <si>
    <t>H2O**</t>
  </si>
  <si>
    <t>Totals*</t>
  </si>
  <si>
    <t>* = totals adjusted for F2=-O</t>
  </si>
  <si>
    <t>** = estimated by difference</t>
  </si>
  <si>
    <t>not present; measured values are llower than the detection limit of the element</t>
  </si>
  <si>
    <r>
      <t>(Ca</t>
    </r>
    <r>
      <rPr>
        <vertAlign val="subscript"/>
        <sz val="14"/>
        <rFont val="Times New Roman"/>
        <family val="1"/>
      </rPr>
      <t>8.96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Σ=9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0.96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0.84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))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</si>
</sst>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</numFmts>
  <fonts count="41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F7">
      <selection activeCell="R43" sqref="R43"/>
    </sheetView>
  </sheetViews>
  <sheetFormatPr defaultColWidth="5.25390625" defaultRowHeight="13.5"/>
  <cols>
    <col min="1" max="12" width="5.25390625" style="1" customWidth="1"/>
    <col min="13" max="13" width="4.50390625" style="1" customWidth="1"/>
    <col min="14" max="16384" width="5.25390625" style="1" customWidth="1"/>
  </cols>
  <sheetData>
    <row r="1" ht="12.75">
      <c r="B1" s="1" t="s">
        <v>0</v>
      </c>
    </row>
    <row r="2" spans="2:12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5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N3" s="2" t="s">
        <v>80</v>
      </c>
      <c r="O3" s="2" t="s">
        <v>81</v>
      </c>
    </row>
    <row r="4" spans="1:30" ht="12.75">
      <c r="A4" s="1" t="s">
        <v>27</v>
      </c>
      <c r="B4" s="2">
        <v>46.45</v>
      </c>
      <c r="C4" s="2">
        <v>47.54</v>
      </c>
      <c r="D4" s="2">
        <v>47.18</v>
      </c>
      <c r="E4" s="2">
        <v>47.4</v>
      </c>
      <c r="F4" s="2">
        <v>47.61</v>
      </c>
      <c r="G4" s="2">
        <v>47.39</v>
      </c>
      <c r="H4" s="2">
        <v>47.12</v>
      </c>
      <c r="I4" s="2">
        <v>47.5</v>
      </c>
      <c r="J4" s="2">
        <v>46.72</v>
      </c>
      <c r="K4" s="2">
        <v>45.72</v>
      </c>
      <c r="L4" s="2">
        <v>46.45</v>
      </c>
      <c r="M4" s="2"/>
      <c r="N4" s="2">
        <f>AVERAGE(B4:L4)</f>
        <v>47.00727272727273</v>
      </c>
      <c r="O4" s="2">
        <f>STDEV(B4:L4)</f>
        <v>0.5994846271434173</v>
      </c>
      <c r="P4" s="2"/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1" t="s">
        <v>23</v>
      </c>
      <c r="B5" s="2">
        <v>46.37</v>
      </c>
      <c r="C5" s="2">
        <v>46.24</v>
      </c>
      <c r="D5" s="2">
        <v>46.3</v>
      </c>
      <c r="E5" s="2">
        <v>46.36</v>
      </c>
      <c r="F5" s="2">
        <v>46.19</v>
      </c>
      <c r="G5" s="2">
        <v>46.02</v>
      </c>
      <c r="H5" s="2">
        <v>46.09</v>
      </c>
      <c r="I5" s="2">
        <v>46.54</v>
      </c>
      <c r="J5" s="2">
        <v>46.32</v>
      </c>
      <c r="K5" s="2">
        <v>46.76</v>
      </c>
      <c r="L5" s="2">
        <v>46.69</v>
      </c>
      <c r="M5" s="2"/>
      <c r="N5" s="2">
        <f>AVERAGE(B5:L5)</f>
        <v>46.352727272727265</v>
      </c>
      <c r="O5" s="2">
        <f>STDEV(B5:L5)</f>
        <v>0.2319090730910722</v>
      </c>
      <c r="P5" s="2"/>
      <c r="Q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1" t="s">
        <v>20</v>
      </c>
      <c r="B6" s="2">
        <v>3.34</v>
      </c>
      <c r="C6" s="2">
        <v>3.44</v>
      </c>
      <c r="D6" s="2">
        <v>3.58</v>
      </c>
      <c r="E6" s="2">
        <v>3.73</v>
      </c>
      <c r="F6" s="2">
        <v>3.72</v>
      </c>
      <c r="G6" s="2">
        <v>3.85</v>
      </c>
      <c r="H6" s="2">
        <v>3.82</v>
      </c>
      <c r="I6" s="2">
        <v>3.84</v>
      </c>
      <c r="J6" s="2">
        <v>3.8</v>
      </c>
      <c r="K6" s="2">
        <v>3.37</v>
      </c>
      <c r="L6" s="2">
        <v>3.5</v>
      </c>
      <c r="M6" s="2"/>
      <c r="N6" s="2">
        <f>AVERAGE(B6:L6)</f>
        <v>3.635454545454545</v>
      </c>
      <c r="O6" s="2">
        <f>STDEV(B6:L6)</f>
        <v>0.1955690996228074</v>
      </c>
      <c r="P6" s="2"/>
      <c r="Q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1" t="s">
        <v>18</v>
      </c>
      <c r="B7" s="2">
        <v>1.260929</v>
      </c>
      <c r="C7" s="2">
        <v>1.399113</v>
      </c>
      <c r="D7" s="2">
        <v>1.640935</v>
      </c>
      <c r="E7" s="2">
        <v>1.606389</v>
      </c>
      <c r="F7" s="2">
        <v>1.675481</v>
      </c>
      <c r="G7" s="2">
        <v>1.260929</v>
      </c>
      <c r="H7" s="2">
        <v>1.761846</v>
      </c>
      <c r="I7" s="2">
        <v>1.2954750000000002</v>
      </c>
      <c r="J7" s="2">
        <v>1.640935</v>
      </c>
      <c r="K7" s="2">
        <v>1.675481</v>
      </c>
      <c r="L7" s="2">
        <v>1.226383</v>
      </c>
      <c r="M7" s="2"/>
      <c r="N7" s="2">
        <v>1.4948996363636362</v>
      </c>
      <c r="O7" s="2">
        <v>0.20544904929752075</v>
      </c>
      <c r="P7" s="2"/>
      <c r="Q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1" t="s">
        <v>19</v>
      </c>
      <c r="B8" s="2">
        <v>0.11</v>
      </c>
      <c r="C8" s="2">
        <v>0.12</v>
      </c>
      <c r="D8" s="2">
        <v>0.11</v>
      </c>
      <c r="E8" s="2">
        <v>0.16</v>
      </c>
      <c r="F8" s="2">
        <v>0.07</v>
      </c>
      <c r="G8" s="2">
        <v>0.17</v>
      </c>
      <c r="H8" s="2">
        <v>0.11</v>
      </c>
      <c r="I8" s="2">
        <v>0.14</v>
      </c>
      <c r="J8" s="2">
        <v>0.09</v>
      </c>
      <c r="K8" s="2">
        <v>0.19</v>
      </c>
      <c r="L8" s="2">
        <v>0.17</v>
      </c>
      <c r="M8" s="2"/>
      <c r="N8" s="2">
        <f aca="true" t="shared" si="0" ref="N8:N20">AVERAGE(B8:L8)</f>
        <v>0.1309090909090909</v>
      </c>
      <c r="O8" s="2">
        <f aca="true" t="shared" si="1" ref="O8:O20">STDEV(B8:L8)</f>
        <v>0.03780331875762908</v>
      </c>
      <c r="P8" s="2"/>
      <c r="Q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1" t="s">
        <v>21</v>
      </c>
      <c r="B9" s="2">
        <v>0.29</v>
      </c>
      <c r="C9" s="2">
        <v>0.29</v>
      </c>
      <c r="D9" s="2">
        <v>0.27</v>
      </c>
      <c r="E9" s="2">
        <v>0.3</v>
      </c>
      <c r="F9" s="2">
        <v>0.66</v>
      </c>
      <c r="G9" s="2">
        <v>0.15</v>
      </c>
      <c r="H9" s="2">
        <v>0.16</v>
      </c>
      <c r="I9" s="2">
        <v>0.12</v>
      </c>
      <c r="J9" s="2">
        <v>0.21</v>
      </c>
      <c r="K9" s="2">
        <v>0.15</v>
      </c>
      <c r="L9" s="2">
        <v>0.08</v>
      </c>
      <c r="M9" s="2"/>
      <c r="N9" s="2">
        <f t="shared" si="0"/>
        <v>0.24363636363636365</v>
      </c>
      <c r="O9" s="2">
        <f t="shared" si="1"/>
        <v>0.1578779735918045</v>
      </c>
      <c r="P9" s="2"/>
      <c r="Q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3" customFormat="1" ht="12.75">
      <c r="A10" s="3" t="s">
        <v>30</v>
      </c>
      <c r="B10" s="4">
        <v>0.06</v>
      </c>
      <c r="C10" s="4">
        <v>0.08</v>
      </c>
      <c r="D10" s="4">
        <v>0.03</v>
      </c>
      <c r="E10" s="4">
        <v>0.09</v>
      </c>
      <c r="F10" s="4">
        <v>0.08</v>
      </c>
      <c r="G10" s="4">
        <v>0.09</v>
      </c>
      <c r="H10" s="4">
        <v>0.03</v>
      </c>
      <c r="I10" s="4">
        <v>0.09</v>
      </c>
      <c r="J10" s="4">
        <v>0.04</v>
      </c>
      <c r="K10" s="4">
        <v>0.98</v>
      </c>
      <c r="L10" s="4">
        <v>0.69</v>
      </c>
      <c r="M10" s="4"/>
      <c r="N10" s="4">
        <f t="shared" si="0"/>
        <v>0.20545454545454545</v>
      </c>
      <c r="O10" s="4">
        <f t="shared" si="1"/>
        <v>0.3187903272172365</v>
      </c>
      <c r="P10" s="4" t="s">
        <v>88</v>
      </c>
      <c r="Q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17" s="3" customFormat="1" ht="12.75">
      <c r="A11" s="3" t="s">
        <v>32</v>
      </c>
      <c r="B11" s="4">
        <v>0.17</v>
      </c>
      <c r="C11" s="4">
        <v>0</v>
      </c>
      <c r="D11" s="4">
        <v>0</v>
      </c>
      <c r="E11" s="4">
        <v>0</v>
      </c>
      <c r="F11" s="4">
        <v>0.45</v>
      </c>
      <c r="G11" s="4">
        <v>0</v>
      </c>
      <c r="H11" s="4">
        <v>0</v>
      </c>
      <c r="I11" s="4">
        <v>0.39</v>
      </c>
      <c r="J11" s="4">
        <v>0</v>
      </c>
      <c r="K11" s="4">
        <v>0</v>
      </c>
      <c r="L11" s="4">
        <v>0.28</v>
      </c>
      <c r="M11" s="4"/>
      <c r="N11" s="4">
        <f t="shared" si="0"/>
        <v>0.11727272727272728</v>
      </c>
      <c r="O11" s="4">
        <f t="shared" si="1"/>
        <v>0.17624363302490728</v>
      </c>
      <c r="P11" s="4" t="s">
        <v>88</v>
      </c>
      <c r="Q11" s="4"/>
    </row>
    <row r="12" spans="1:17" s="3" customFormat="1" ht="12.75">
      <c r="A12" s="3" t="s">
        <v>22</v>
      </c>
      <c r="B12" s="4">
        <v>0.04</v>
      </c>
      <c r="C12" s="4">
        <v>0</v>
      </c>
      <c r="D12" s="4">
        <v>0</v>
      </c>
      <c r="E12" s="4">
        <v>0.31</v>
      </c>
      <c r="F12" s="4">
        <v>0.22</v>
      </c>
      <c r="G12" s="4">
        <v>0.15</v>
      </c>
      <c r="H12" s="4">
        <v>0.3</v>
      </c>
      <c r="I12" s="4">
        <v>0.03</v>
      </c>
      <c r="J12" s="4">
        <v>0</v>
      </c>
      <c r="K12" s="4">
        <v>0.06</v>
      </c>
      <c r="L12" s="4">
        <v>0.03</v>
      </c>
      <c r="M12" s="4"/>
      <c r="N12" s="4">
        <f t="shared" si="0"/>
        <v>0.10363636363636365</v>
      </c>
      <c r="O12" s="4">
        <f t="shared" si="1"/>
        <v>0.12077025521813947</v>
      </c>
      <c r="P12" s="4" t="s">
        <v>88</v>
      </c>
      <c r="Q12" s="4"/>
    </row>
    <row r="13" spans="1:17" s="3" customFormat="1" ht="12.75">
      <c r="A13" s="3" t="s">
        <v>24</v>
      </c>
      <c r="B13" s="4">
        <v>0.1</v>
      </c>
      <c r="C13" s="4">
        <v>0.02</v>
      </c>
      <c r="D13" s="4">
        <v>0.05</v>
      </c>
      <c r="E13" s="4">
        <v>0.11</v>
      </c>
      <c r="F13" s="4">
        <v>0.01</v>
      </c>
      <c r="G13" s="4">
        <v>0.01</v>
      </c>
      <c r="H13" s="4">
        <v>0</v>
      </c>
      <c r="I13" s="4">
        <v>0</v>
      </c>
      <c r="J13" s="4">
        <v>0</v>
      </c>
      <c r="K13" s="4">
        <v>0.08</v>
      </c>
      <c r="L13" s="4">
        <v>0.01</v>
      </c>
      <c r="M13" s="4"/>
      <c r="N13" s="4">
        <f t="shared" si="0"/>
        <v>0.03545454545454546</v>
      </c>
      <c r="O13" s="4">
        <f t="shared" si="1"/>
        <v>0.042276148444160895</v>
      </c>
      <c r="P13" s="4" t="s">
        <v>88</v>
      </c>
      <c r="Q13" s="4"/>
    </row>
    <row r="14" spans="1:17" s="3" customFormat="1" ht="12.75">
      <c r="A14" s="3" t="s">
        <v>31</v>
      </c>
      <c r="B14" s="4">
        <v>0</v>
      </c>
      <c r="C14" s="4">
        <v>0.02</v>
      </c>
      <c r="D14" s="4">
        <v>0.05</v>
      </c>
      <c r="E14" s="4">
        <v>0.03</v>
      </c>
      <c r="F14" s="4">
        <v>0.04</v>
      </c>
      <c r="G14" s="4">
        <v>0.01</v>
      </c>
      <c r="H14" s="4">
        <v>0.02</v>
      </c>
      <c r="I14" s="4">
        <v>0.02</v>
      </c>
      <c r="J14" s="4">
        <v>0.04</v>
      </c>
      <c r="K14" s="4">
        <v>0</v>
      </c>
      <c r="L14" s="4">
        <v>0</v>
      </c>
      <c r="M14" s="4"/>
      <c r="N14" s="4">
        <f t="shared" si="0"/>
        <v>0.02090909090909091</v>
      </c>
      <c r="O14" s="4">
        <f t="shared" si="1"/>
        <v>0.01758098145983065</v>
      </c>
      <c r="P14" s="4" t="s">
        <v>88</v>
      </c>
      <c r="Q14" s="4"/>
    </row>
    <row r="15" spans="1:17" s="3" customFormat="1" ht="12.75">
      <c r="A15" s="3" t="s">
        <v>28</v>
      </c>
      <c r="B15" s="4">
        <v>0.05</v>
      </c>
      <c r="C15" s="4">
        <v>0.01</v>
      </c>
      <c r="D15" s="4">
        <v>0</v>
      </c>
      <c r="E15" s="4">
        <v>0.03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/>
      <c r="N15" s="4">
        <f t="shared" si="0"/>
        <v>0.00818181818181818</v>
      </c>
      <c r="O15" s="4">
        <f t="shared" si="1"/>
        <v>0.01662418829187267</v>
      </c>
      <c r="P15" s="4" t="s">
        <v>88</v>
      </c>
      <c r="Q15" s="4"/>
    </row>
    <row r="16" spans="1:17" s="3" customFormat="1" ht="12.75">
      <c r="A16" s="3" t="s">
        <v>29</v>
      </c>
      <c r="B16" s="4">
        <v>0.02</v>
      </c>
      <c r="C16" s="4">
        <v>0.02</v>
      </c>
      <c r="D16" s="4">
        <v>0</v>
      </c>
      <c r="E16" s="4">
        <v>0</v>
      </c>
      <c r="F16" s="4">
        <v>0.01</v>
      </c>
      <c r="G16" s="4">
        <v>0</v>
      </c>
      <c r="H16" s="4">
        <v>0.03</v>
      </c>
      <c r="I16" s="4">
        <v>0.02</v>
      </c>
      <c r="J16" s="4">
        <v>0</v>
      </c>
      <c r="K16" s="4">
        <v>0</v>
      </c>
      <c r="L16" s="4">
        <v>0</v>
      </c>
      <c r="M16" s="4"/>
      <c r="N16" s="4">
        <f t="shared" si="0"/>
        <v>0.009090909090909092</v>
      </c>
      <c r="O16" s="4">
        <f t="shared" si="1"/>
        <v>0.011361818036340359</v>
      </c>
      <c r="P16" s="4" t="s">
        <v>88</v>
      </c>
      <c r="Q16" s="4"/>
    </row>
    <row r="17" spans="1:17" s="3" customFormat="1" ht="12.75">
      <c r="A17" s="3" t="s">
        <v>25</v>
      </c>
      <c r="B17" s="4">
        <v>0.01</v>
      </c>
      <c r="C17" s="4">
        <v>0</v>
      </c>
      <c r="D17" s="4">
        <v>0</v>
      </c>
      <c r="E17" s="4">
        <v>0</v>
      </c>
      <c r="F17" s="4">
        <v>0.01</v>
      </c>
      <c r="G17" s="4">
        <v>0</v>
      </c>
      <c r="H17" s="4">
        <v>0.01</v>
      </c>
      <c r="I17" s="4">
        <v>0</v>
      </c>
      <c r="J17" s="4">
        <v>0</v>
      </c>
      <c r="K17" s="4">
        <v>0</v>
      </c>
      <c r="L17" s="4">
        <v>0</v>
      </c>
      <c r="M17" s="4"/>
      <c r="N17" s="4">
        <f t="shared" si="0"/>
        <v>0.002727272727272727</v>
      </c>
      <c r="O17" s="4">
        <f t="shared" si="1"/>
        <v>0.004670993664969138</v>
      </c>
      <c r="P17" s="4" t="s">
        <v>88</v>
      </c>
      <c r="Q17" s="4"/>
    </row>
    <row r="18" spans="1:17" s="3" customFormat="1" ht="12.75">
      <c r="A18" s="3" t="s">
        <v>26</v>
      </c>
      <c r="B18" s="4">
        <v>0.01</v>
      </c>
      <c r="C18" s="4">
        <v>0.01</v>
      </c>
      <c r="D18" s="4">
        <v>0.02</v>
      </c>
      <c r="E18" s="4">
        <v>0.02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/>
      <c r="N18" s="4">
        <f t="shared" si="0"/>
        <v>0.005454545454545454</v>
      </c>
      <c r="O18" s="4">
        <f t="shared" si="1"/>
        <v>0.008201995322647244</v>
      </c>
      <c r="P18" s="4" t="s">
        <v>88</v>
      </c>
      <c r="Q18" s="4"/>
    </row>
    <row r="19" spans="1:17" ht="12.75">
      <c r="A19" s="1" t="s">
        <v>85</v>
      </c>
      <c r="B19" s="2">
        <v>97.29</v>
      </c>
      <c r="C19" s="2">
        <v>98.44</v>
      </c>
      <c r="D19" s="2">
        <v>98.39</v>
      </c>
      <c r="E19" s="2">
        <v>98.88</v>
      </c>
      <c r="F19" s="2">
        <v>99.22</v>
      </c>
      <c r="G19" s="2">
        <v>98.31</v>
      </c>
      <c r="H19" s="2">
        <v>98.32</v>
      </c>
      <c r="I19" s="2">
        <v>98.89</v>
      </c>
      <c r="J19" s="2">
        <v>98.09</v>
      </c>
      <c r="K19" s="2">
        <v>97.16</v>
      </c>
      <c r="L19" s="2">
        <v>97.6</v>
      </c>
      <c r="M19" s="2"/>
      <c r="N19" s="2">
        <f t="shared" si="0"/>
        <v>98.23545454545454</v>
      </c>
      <c r="O19" s="2">
        <f t="shared" si="1"/>
        <v>0.6608383105786023</v>
      </c>
      <c r="P19" s="2"/>
      <c r="Q19" s="2"/>
    </row>
    <row r="20" spans="1:17" ht="12.75">
      <c r="A20" s="1" t="s">
        <v>84</v>
      </c>
      <c r="B20" s="2">
        <f>100-SUM(B4:B9)</f>
        <v>2.1790709999999933</v>
      </c>
      <c r="C20" s="2">
        <f aca="true" t="shared" si="2" ref="C20:L20">100-SUM(C4:C9)</f>
        <v>0.9708869999999905</v>
      </c>
      <c r="D20" s="2">
        <f t="shared" si="2"/>
        <v>0.9190650000000176</v>
      </c>
      <c r="E20" s="2">
        <f t="shared" si="2"/>
        <v>0.4436110000000184</v>
      </c>
      <c r="F20" s="2">
        <f t="shared" si="2"/>
        <v>0.07451900000000933</v>
      </c>
      <c r="G20" s="2">
        <f t="shared" si="2"/>
        <v>1.1590709999999973</v>
      </c>
      <c r="H20" s="2">
        <f t="shared" si="2"/>
        <v>0.9381539999999973</v>
      </c>
      <c r="I20" s="2">
        <f t="shared" si="2"/>
        <v>0.5645250000000033</v>
      </c>
      <c r="J20" s="2">
        <f t="shared" si="2"/>
        <v>1.2190650000000147</v>
      </c>
      <c r="K20" s="2">
        <f t="shared" si="2"/>
        <v>2.1345189999999974</v>
      </c>
      <c r="L20" s="2">
        <f t="shared" si="2"/>
        <v>1.883617000000001</v>
      </c>
      <c r="M20" s="2"/>
      <c r="N20" s="2">
        <f t="shared" si="0"/>
        <v>1.1351003636363672</v>
      </c>
      <c r="O20" s="2">
        <f t="shared" si="1"/>
        <v>0.6853893709835657</v>
      </c>
      <c r="P20" s="2"/>
      <c r="Q20" s="2"/>
    </row>
    <row r="21" spans="1:17" ht="12.75">
      <c r="A21" s="1" t="s">
        <v>86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1" t="s">
        <v>87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2.75">
      <c r="A24" s="1" t="s">
        <v>33</v>
      </c>
      <c r="B24" s="2" t="s">
        <v>34</v>
      </c>
      <c r="C24" s="2" t="s">
        <v>35</v>
      </c>
      <c r="D24" s="2" t="s">
        <v>36</v>
      </c>
      <c r="E24" s="2">
        <v>28</v>
      </c>
      <c r="F24" s="2" t="s">
        <v>37</v>
      </c>
      <c r="G24" s="2"/>
      <c r="H24" s="2"/>
      <c r="I24" s="2"/>
      <c r="J24" s="2"/>
      <c r="K24" s="2"/>
      <c r="L24" s="2"/>
      <c r="M24" s="2"/>
      <c r="N24" s="2" t="s">
        <v>80</v>
      </c>
      <c r="O24" s="2" t="s">
        <v>81</v>
      </c>
      <c r="P24" s="2" t="s">
        <v>82</v>
      </c>
      <c r="Q24" s="2"/>
      <c r="R24" s="1" t="s">
        <v>83</v>
      </c>
    </row>
    <row r="25" spans="1:18" ht="12.75">
      <c r="A25" s="1" t="s">
        <v>42</v>
      </c>
      <c r="B25" s="2">
        <v>7.032512170419589</v>
      </c>
      <c r="C25" s="2">
        <v>6.965086250095808</v>
      </c>
      <c r="D25" s="2">
        <v>6.978416856969385</v>
      </c>
      <c r="E25" s="2">
        <v>6.956483012025919</v>
      </c>
      <c r="F25" s="2">
        <v>6.913174298300782</v>
      </c>
      <c r="G25" s="2">
        <v>6.941566064259527</v>
      </c>
      <c r="H25" s="2">
        <v>6.962335067856337</v>
      </c>
      <c r="I25" s="2">
        <v>6.969365875798094</v>
      </c>
      <c r="J25" s="2">
        <v>6.992659733934286</v>
      </c>
      <c r="K25" s="2">
        <v>7.095448215625844</v>
      </c>
      <c r="L25" s="2">
        <v>7.0533505448704865</v>
      </c>
      <c r="M25" s="2"/>
      <c r="N25" s="2">
        <f>AVERAGE(B25:L25)</f>
        <v>6.987308917286914</v>
      </c>
      <c r="O25" s="2">
        <f>STDEV(B25:L25)</f>
        <v>0.05308928148806079</v>
      </c>
      <c r="P25" s="6">
        <v>7</v>
      </c>
      <c r="Q25" s="2">
        <v>5</v>
      </c>
      <c r="R25" s="2">
        <f>P25*Q25</f>
        <v>35</v>
      </c>
    </row>
    <row r="26" spans="1:18" ht="12.75">
      <c r="A26" s="1" t="s">
        <v>39</v>
      </c>
      <c r="B26" s="2">
        <v>0.8919819170964866</v>
      </c>
      <c r="C26" s="2">
        <v>0.9124378714298669</v>
      </c>
      <c r="D26" s="2">
        <v>0.9501564721382862</v>
      </c>
      <c r="E26" s="2">
        <v>0.9855787252374597</v>
      </c>
      <c r="F26" s="2">
        <v>0.9804121192437016</v>
      </c>
      <c r="G26" s="2">
        <v>1.0226046500609411</v>
      </c>
      <c r="H26" s="2">
        <v>1.016126462868475</v>
      </c>
      <c r="I26" s="2">
        <v>1.0125915450686322</v>
      </c>
      <c r="J26" s="2">
        <v>1.010168050278042</v>
      </c>
      <c r="K26" s="2">
        <v>0.9004745024422193</v>
      </c>
      <c r="L26" s="2">
        <v>0.9310560481221989</v>
      </c>
      <c r="M26" s="2"/>
      <c r="N26" s="2">
        <f aca="true" t="shared" si="3" ref="N26:N31">AVERAGE(B26:L26)</f>
        <v>0.9648716694533008</v>
      </c>
      <c r="O26" s="2">
        <f aca="true" t="shared" si="4" ref="O26:O31">STDEV(B26:L26)</f>
        <v>0.04952639180503101</v>
      </c>
      <c r="P26" s="6">
        <v>0.96</v>
      </c>
      <c r="Q26" s="2">
        <v>2</v>
      </c>
      <c r="R26" s="2">
        <f>P26*Q26</f>
        <v>1.92</v>
      </c>
    </row>
    <row r="27" spans="1:18" ht="12.75">
      <c r="A27" s="1" t="s">
        <v>40</v>
      </c>
      <c r="B27" s="2">
        <v>0.061228661681047715</v>
      </c>
      <c r="C27" s="2">
        <v>0.0608121059751312</v>
      </c>
      <c r="D27" s="2">
        <v>0.056653018483792804</v>
      </c>
      <c r="E27" s="2">
        <v>0.062668735060841</v>
      </c>
      <c r="F27" s="2">
        <v>0.13751714658910855</v>
      </c>
      <c r="G27" s="2">
        <v>0.03149818130072248</v>
      </c>
      <c r="H27" s="2">
        <v>0.03364740434584103</v>
      </c>
      <c r="I27" s="2">
        <v>0.025016785458657268</v>
      </c>
      <c r="J27" s="2">
        <v>0.04413432738229531</v>
      </c>
      <c r="K27" s="2">
        <v>0.03168691536030702</v>
      </c>
      <c r="L27" s="2">
        <v>0.016824607984302818</v>
      </c>
      <c r="M27" s="2"/>
      <c r="N27" s="2">
        <f t="shared" si="3"/>
        <v>0.05106253542018611</v>
      </c>
      <c r="O27" s="2">
        <f t="shared" si="4"/>
        <v>0.03286159405817554</v>
      </c>
      <c r="P27" s="6">
        <v>0.04</v>
      </c>
      <c r="Q27" s="2">
        <v>3</v>
      </c>
      <c r="R27" s="2">
        <f>P27*Q27</f>
        <v>0.12</v>
      </c>
    </row>
    <row r="28" spans="1:18" ht="12.75">
      <c r="A28" s="1" t="s">
        <v>45</v>
      </c>
      <c r="B28" s="2">
        <v>8.915791266836454</v>
      </c>
      <c r="C28" s="2">
        <v>9.062930055195109</v>
      </c>
      <c r="D28" s="2">
        <v>8.999836747029507</v>
      </c>
      <c r="E28" s="2">
        <v>9.001718358524</v>
      </c>
      <c r="F28" s="2">
        <v>9.018379430139637</v>
      </c>
      <c r="G28" s="2">
        <v>9.046869655417582</v>
      </c>
      <c r="H28" s="2">
        <v>9.008537098980566</v>
      </c>
      <c r="I28" s="2">
        <v>9.002461501037278</v>
      </c>
      <c r="J28" s="2">
        <v>8.926422868815251</v>
      </c>
      <c r="K28" s="2">
        <v>8.780360181260997</v>
      </c>
      <c r="L28" s="2">
        <v>8.88092270773071</v>
      </c>
      <c r="M28" s="2"/>
      <c r="N28" s="2">
        <f t="shared" si="3"/>
        <v>8.967657260997008</v>
      </c>
      <c r="O28" s="2">
        <f t="shared" si="4"/>
        <v>0.08366352634684544</v>
      </c>
      <c r="P28" s="6">
        <v>8.96</v>
      </c>
      <c r="Q28" s="2">
        <v>2</v>
      </c>
      <c r="R28" s="2">
        <f>P28*Q28</f>
        <v>17.92</v>
      </c>
    </row>
    <row r="29" spans="1:18" ht="12.75">
      <c r="A29" s="1" t="s">
        <v>38</v>
      </c>
      <c r="B29" s="2">
        <v>0.03820679499303896</v>
      </c>
      <c r="C29" s="2">
        <v>0.0413965783456127</v>
      </c>
      <c r="D29" s="2">
        <v>0.03797022136611326</v>
      </c>
      <c r="E29" s="2">
        <v>0.054984567164962896</v>
      </c>
      <c r="F29" s="2">
        <v>0.023993969962089082</v>
      </c>
      <c r="G29" s="2">
        <v>0.05872652384314915</v>
      </c>
      <c r="H29" s="2">
        <v>0.038055323982703324</v>
      </c>
      <c r="I29" s="2">
        <v>0.048014172421728306</v>
      </c>
      <c r="J29" s="2">
        <v>0.03111650999510007</v>
      </c>
      <c r="K29" s="2">
        <v>0.06602880838341589</v>
      </c>
      <c r="L29" s="2">
        <v>0.05881593998883916</v>
      </c>
      <c r="M29" s="2"/>
      <c r="N29" s="2">
        <f t="shared" si="3"/>
        <v>0.04520994640425025</v>
      </c>
      <c r="O29" s="2">
        <f t="shared" si="4"/>
        <v>0.013117101769220374</v>
      </c>
      <c r="P29" s="6">
        <v>0.04</v>
      </c>
      <c r="Q29" s="2">
        <v>1</v>
      </c>
      <c r="R29" s="2">
        <f>P29*Q29</f>
        <v>0.04</v>
      </c>
    </row>
    <row r="30" spans="2:18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7">
        <f>SUM(R25:R29)</f>
        <v>55</v>
      </c>
    </row>
    <row r="31" spans="1:17" ht="12.75">
      <c r="A31" s="1" t="s">
        <v>18</v>
      </c>
      <c r="B31" s="2">
        <v>0.7143903449438707</v>
      </c>
      <c r="C31" s="2">
        <v>0.7872868761844438</v>
      </c>
      <c r="D31" s="2">
        <v>0.9239295185137342</v>
      </c>
      <c r="E31" s="2">
        <v>0.9004685930586506</v>
      </c>
      <c r="F31" s="2">
        <v>0.9367864458909756</v>
      </c>
      <c r="G31" s="2">
        <v>0.7105146333053493</v>
      </c>
      <c r="H31" s="2">
        <v>0.9942319233387573</v>
      </c>
      <c r="I31" s="2">
        <v>0.7247153644778356</v>
      </c>
      <c r="J31" s="2">
        <v>0.9254155016326101</v>
      </c>
      <c r="K31" s="2">
        <v>0.9497654921929357</v>
      </c>
      <c r="L31" s="2">
        <v>0.6921006592682001</v>
      </c>
      <c r="M31" s="2"/>
      <c r="N31" s="2">
        <f t="shared" si="3"/>
        <v>0.8417823048006695</v>
      </c>
      <c r="O31" s="2">
        <f t="shared" si="4"/>
        <v>0.11560827255029758</v>
      </c>
      <c r="P31" s="6">
        <v>0.84</v>
      </c>
      <c r="Q31" s="2"/>
    </row>
    <row r="32" spans="2:17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6"/>
      <c r="Q32" s="2"/>
    </row>
    <row r="33" spans="2:1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4:16" ht="20.25">
      <c r="D35" s="1" t="s">
        <v>76</v>
      </c>
      <c r="G35" s="5" t="s">
        <v>77</v>
      </c>
      <c r="O35" s="2"/>
      <c r="P35" s="2"/>
    </row>
    <row r="36" spans="4:20" ht="20.25">
      <c r="D36" s="1" t="s">
        <v>78</v>
      </c>
      <c r="G36" s="5" t="s">
        <v>89</v>
      </c>
      <c r="O36" s="2"/>
      <c r="P36" s="2"/>
      <c r="T36" s="1" t="s">
        <v>79</v>
      </c>
    </row>
    <row r="39" spans="1:8" ht="12.75">
      <c r="A39" s="1" t="s">
        <v>51</v>
      </c>
      <c r="B39" s="1" t="s">
        <v>52</v>
      </c>
      <c r="C39" s="1" t="s">
        <v>53</v>
      </c>
      <c r="D39" s="1" t="s">
        <v>54</v>
      </c>
      <c r="E39" s="1" t="s">
        <v>55</v>
      </c>
      <c r="F39" s="1" t="s">
        <v>56</v>
      </c>
      <c r="G39" s="1" t="s">
        <v>57</v>
      </c>
      <c r="H39" s="1" t="s">
        <v>58</v>
      </c>
    </row>
    <row r="40" spans="1:8" ht="12.75">
      <c r="A40" s="1" t="s">
        <v>59</v>
      </c>
      <c r="B40" s="1" t="s">
        <v>38</v>
      </c>
      <c r="C40" s="1" t="s">
        <v>60</v>
      </c>
      <c r="D40" s="1">
        <v>20</v>
      </c>
      <c r="E40" s="1">
        <v>10</v>
      </c>
      <c r="F40" s="1">
        <v>600</v>
      </c>
      <c r="G40" s="1">
        <v>-600</v>
      </c>
      <c r="H40" s="1" t="s">
        <v>61</v>
      </c>
    </row>
    <row r="41" spans="1:8" ht="12.75">
      <c r="A41" s="1" t="s">
        <v>59</v>
      </c>
      <c r="B41" s="1" t="s">
        <v>40</v>
      </c>
      <c r="C41" s="1" t="s">
        <v>60</v>
      </c>
      <c r="D41" s="1">
        <v>20</v>
      </c>
      <c r="E41" s="1">
        <v>10</v>
      </c>
      <c r="F41" s="1">
        <v>600</v>
      </c>
      <c r="G41" s="1">
        <v>-600</v>
      </c>
      <c r="H41" s="1" t="s">
        <v>62</v>
      </c>
    </row>
    <row r="42" spans="1:8" ht="12.75">
      <c r="A42" s="1" t="s">
        <v>59</v>
      </c>
      <c r="B42" s="1" t="s">
        <v>41</v>
      </c>
      <c r="C42" s="1" t="s">
        <v>60</v>
      </c>
      <c r="D42" s="1">
        <v>20</v>
      </c>
      <c r="E42" s="1">
        <v>10</v>
      </c>
      <c r="F42" s="1">
        <v>600</v>
      </c>
      <c r="G42" s="1">
        <v>-600</v>
      </c>
      <c r="H42" s="1" t="s">
        <v>63</v>
      </c>
    </row>
    <row r="43" spans="1:8" ht="12.75">
      <c r="A43" s="1" t="s">
        <v>59</v>
      </c>
      <c r="B43" s="1" t="s">
        <v>18</v>
      </c>
      <c r="C43" s="1" t="s">
        <v>60</v>
      </c>
      <c r="D43" s="1">
        <v>20</v>
      </c>
      <c r="E43" s="1">
        <v>10</v>
      </c>
      <c r="F43" s="1">
        <v>800</v>
      </c>
      <c r="G43" s="1">
        <v>-800</v>
      </c>
      <c r="H43" s="1" t="s">
        <v>64</v>
      </c>
    </row>
    <row r="44" spans="1:8" ht="12.75">
      <c r="A44" s="1" t="s">
        <v>59</v>
      </c>
      <c r="B44" s="1" t="s">
        <v>39</v>
      </c>
      <c r="C44" s="1" t="s">
        <v>60</v>
      </c>
      <c r="D44" s="1">
        <v>20</v>
      </c>
      <c r="E44" s="1">
        <v>10</v>
      </c>
      <c r="F44" s="1">
        <v>600</v>
      </c>
      <c r="G44" s="1">
        <v>-600</v>
      </c>
      <c r="H44" s="1" t="s">
        <v>63</v>
      </c>
    </row>
    <row r="45" spans="1:8" ht="12.75">
      <c r="A45" s="1" t="s">
        <v>65</v>
      </c>
      <c r="B45" s="1" t="s">
        <v>42</v>
      </c>
      <c r="C45" s="1" t="s">
        <v>60</v>
      </c>
      <c r="D45" s="1">
        <v>20</v>
      </c>
      <c r="E45" s="1">
        <v>10</v>
      </c>
      <c r="F45" s="1">
        <v>600</v>
      </c>
      <c r="G45" s="1">
        <v>-600</v>
      </c>
      <c r="H45" s="1" t="s">
        <v>66</v>
      </c>
    </row>
    <row r="46" spans="1:8" ht="12.75">
      <c r="A46" s="1" t="s">
        <v>65</v>
      </c>
      <c r="B46" s="1" t="s">
        <v>43</v>
      </c>
      <c r="C46" s="1" t="s">
        <v>60</v>
      </c>
      <c r="D46" s="1">
        <v>20</v>
      </c>
      <c r="E46" s="1">
        <v>10</v>
      </c>
      <c r="F46" s="1">
        <v>600</v>
      </c>
      <c r="G46" s="1">
        <v>-600</v>
      </c>
      <c r="H46" s="1" t="s">
        <v>67</v>
      </c>
    </row>
    <row r="47" spans="1:8" ht="12.75">
      <c r="A47" s="1" t="s">
        <v>65</v>
      </c>
      <c r="B47" s="1" t="s">
        <v>25</v>
      </c>
      <c r="C47" s="1" t="s">
        <v>60</v>
      </c>
      <c r="D47" s="1">
        <v>20</v>
      </c>
      <c r="E47" s="1">
        <v>10</v>
      </c>
      <c r="F47" s="1">
        <v>600</v>
      </c>
      <c r="G47" s="1">
        <v>-600</v>
      </c>
      <c r="H47" s="1" t="s">
        <v>68</v>
      </c>
    </row>
    <row r="48" spans="1:8" ht="12.75">
      <c r="A48" s="1" t="s">
        <v>65</v>
      </c>
      <c r="B48" s="1" t="s">
        <v>44</v>
      </c>
      <c r="C48" s="1" t="s">
        <v>60</v>
      </c>
      <c r="D48" s="1">
        <v>20</v>
      </c>
      <c r="E48" s="1">
        <v>10</v>
      </c>
      <c r="F48" s="1">
        <v>600</v>
      </c>
      <c r="G48" s="1">
        <v>-600</v>
      </c>
      <c r="H48" s="1" t="s">
        <v>69</v>
      </c>
    </row>
    <row r="49" spans="1:8" ht="12.75">
      <c r="A49" s="1" t="s">
        <v>65</v>
      </c>
      <c r="B49" s="1" t="s">
        <v>45</v>
      </c>
      <c r="C49" s="1" t="s">
        <v>60</v>
      </c>
      <c r="D49" s="1">
        <v>20</v>
      </c>
      <c r="E49" s="1">
        <v>10</v>
      </c>
      <c r="F49" s="1">
        <v>600</v>
      </c>
      <c r="G49" s="1">
        <v>-600</v>
      </c>
      <c r="H49" s="1" t="s">
        <v>63</v>
      </c>
    </row>
    <row r="50" spans="1:8" ht="12.75">
      <c r="A50" s="1" t="s">
        <v>65</v>
      </c>
      <c r="B50" s="1" t="s">
        <v>46</v>
      </c>
      <c r="C50" s="1" t="s">
        <v>60</v>
      </c>
      <c r="D50" s="1">
        <v>20</v>
      </c>
      <c r="E50" s="1">
        <v>10</v>
      </c>
      <c r="F50" s="1">
        <v>600</v>
      </c>
      <c r="G50" s="1">
        <v>-600</v>
      </c>
      <c r="H50" s="1" t="s">
        <v>70</v>
      </c>
    </row>
    <row r="51" spans="1:8" ht="12.75">
      <c r="A51" s="1" t="s">
        <v>65</v>
      </c>
      <c r="B51" s="1" t="s">
        <v>47</v>
      </c>
      <c r="C51" s="1" t="s">
        <v>60</v>
      </c>
      <c r="D51" s="1">
        <v>20</v>
      </c>
      <c r="E51" s="1">
        <v>10</v>
      </c>
      <c r="F51" s="1">
        <v>600</v>
      </c>
      <c r="G51" s="1">
        <v>-600</v>
      </c>
      <c r="H51" s="1" t="s">
        <v>71</v>
      </c>
    </row>
    <row r="52" spans="1:8" ht="12.75">
      <c r="A52" s="1" t="s">
        <v>65</v>
      </c>
      <c r="B52" s="1" t="s">
        <v>48</v>
      </c>
      <c r="C52" s="1" t="s">
        <v>60</v>
      </c>
      <c r="D52" s="1">
        <v>20</v>
      </c>
      <c r="E52" s="1">
        <v>10</v>
      </c>
      <c r="F52" s="1">
        <v>600</v>
      </c>
      <c r="G52" s="1">
        <v>-600</v>
      </c>
      <c r="H52" s="1" t="s">
        <v>72</v>
      </c>
    </row>
    <row r="53" spans="1:8" ht="12.75">
      <c r="A53" s="1" t="s">
        <v>73</v>
      </c>
      <c r="B53" s="1" t="s">
        <v>49</v>
      </c>
      <c r="C53" s="1" t="s">
        <v>60</v>
      </c>
      <c r="D53" s="1">
        <v>20</v>
      </c>
      <c r="E53" s="1">
        <v>10</v>
      </c>
      <c r="F53" s="1">
        <v>500</v>
      </c>
      <c r="G53" s="1">
        <v>-500</v>
      </c>
      <c r="H53" s="1" t="s">
        <v>74</v>
      </c>
    </row>
    <row r="54" spans="1:8" ht="12.75">
      <c r="A54" s="1" t="s">
        <v>73</v>
      </c>
      <c r="B54" s="1" t="s">
        <v>50</v>
      </c>
      <c r="C54" s="1" t="s">
        <v>60</v>
      </c>
      <c r="D54" s="1">
        <v>20</v>
      </c>
      <c r="E54" s="1">
        <v>10</v>
      </c>
      <c r="F54" s="1">
        <v>500</v>
      </c>
      <c r="G54" s="1">
        <v>-500</v>
      </c>
      <c r="H54" s="1" t="s">
        <v>75</v>
      </c>
    </row>
    <row r="56" spans="2:15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rruff</cp:lastModifiedBy>
  <dcterms:created xsi:type="dcterms:W3CDTF">2008-03-07T21:47:19Z</dcterms:created>
  <dcterms:modified xsi:type="dcterms:W3CDTF">2011-07-27T17:55:00Z</dcterms:modified>
  <cp:category/>
  <cp:version/>
  <cp:contentType/>
  <cp:contentStatus/>
</cp:coreProperties>
</file>