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<sst xmlns="http://schemas.openxmlformats.org/spreadsheetml/2006/main" count="71" uniqueCount="52">
  <si>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</si>
  <si>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</si>
  <si>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</si>
  <si>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</si>
  <si>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</si>
  <si>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</si>
  <si>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</si>
  <si>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</si>
  <si>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</si>
  <si>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</si>
  <si>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</si>
  <si>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</si>
  <si>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Ox</t>
  </si>
  <si>
    <t>Wt</t>
  </si>
  <si>
    <t>Percents</t>
  </si>
  <si>
    <t>Average</t>
  </si>
  <si>
    <t>Standard</t>
  </si>
  <si>
    <t>Dev</t>
  </si>
  <si>
    <t>Cu</t>
  </si>
  <si>
    <t>Te</t>
  </si>
  <si>
    <t>Ag</t>
  </si>
  <si>
    <t>Au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</si>
  <si>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</si>
  <si>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</si>
  <si>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</si>
  <si>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</si>
  <si>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</si>
  <si>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</si>
  <si>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</si>
  <si>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</si>
  <si>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</si>
  <si>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</si>
  <si>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La</t>
  </si>
  <si>
    <t>te</t>
  </si>
  <si>
    <t>ag</t>
  </si>
  <si>
    <t>Ma</t>
  </si>
  <si>
    <t>au</t>
  </si>
  <si>
    <t>LIF</t>
  </si>
  <si>
    <t>Ka</t>
  </si>
  <si>
    <t>chalcopy</t>
  </si>
  <si>
    <t>Atom weight</t>
  </si>
  <si>
    <t>Atomic proportions</t>
  </si>
  <si>
    <t>Sum</t>
  </si>
  <si>
    <t>Atom numbers normalized to 3 apfu</t>
  </si>
  <si>
    <t>average</t>
  </si>
  <si>
    <t>stdev</t>
  </si>
  <si>
    <t>in formula</t>
  </si>
  <si>
    <t>calaverite R070397</t>
  </si>
  <si>
    <t>ideal</t>
  </si>
  <si>
    <r>
      <t>AuTe</t>
    </r>
    <r>
      <rPr>
        <vertAlign val="subscript"/>
        <sz val="14"/>
        <rFont val="Times New Roman"/>
        <family val="1"/>
      </rPr>
      <t>2</t>
    </r>
  </si>
  <si>
    <t>measured</t>
  </si>
  <si>
    <r>
      <t>(Au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Ag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2.00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</si>
</sst>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G30" sqref="G30"/>
    </sheetView>
  </sheetViews>
  <sheetFormatPr defaultColWidth="9.00390625" defaultRowHeight="13.5"/>
  <cols>
    <col min="1" max="13" width="5.25390625" style="1" customWidth="1"/>
    <col min="14" max="14" width="3.50390625" style="1" customWidth="1"/>
    <col min="15" max="16384" width="5.25390625" style="1" customWidth="1"/>
  </cols>
  <sheetData>
    <row r="1" spans="2:4" ht="15.75">
      <c r="B1" s="5" t="s">
        <v>47</v>
      </c>
      <c r="C1" s="5"/>
      <c r="D1" s="5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44</v>
      </c>
      <c r="P3" s="1" t="s">
        <v>45</v>
      </c>
    </row>
    <row r="4" spans="1:17" ht="12.75">
      <c r="A4" s="1" t="s">
        <v>19</v>
      </c>
      <c r="B4" s="1">
        <v>56.805862173957166</v>
      </c>
      <c r="C4" s="1">
        <v>56.886552319090626</v>
      </c>
      <c r="D4" s="1">
        <v>57.06810514564092</v>
      </c>
      <c r="E4" s="1">
        <v>56.47301532528164</v>
      </c>
      <c r="F4" s="1">
        <v>57.279916776616254</v>
      </c>
      <c r="G4" s="1">
        <v>57.00758753679082</v>
      </c>
      <c r="H4" s="1">
        <v>56.73525829696539</v>
      </c>
      <c r="I4" s="1">
        <v>56.97732873236578</v>
      </c>
      <c r="J4" s="1">
        <v>56.452842788998275</v>
      </c>
      <c r="K4" s="1">
        <v>56.47301532528164</v>
      </c>
      <c r="L4" s="1">
        <v>56.30154876687303</v>
      </c>
      <c r="M4" s="1">
        <v>56.01913325890592</v>
      </c>
      <c r="N4" s="2"/>
      <c r="O4" s="2">
        <f>AVERAGE(B4:M4)</f>
        <v>56.70668053723062</v>
      </c>
      <c r="P4" s="2">
        <f>STDEV(B4:M4)</f>
        <v>0.36637239142945804</v>
      </c>
      <c r="Q4" s="2"/>
    </row>
    <row r="5" spans="1:17" ht="12.75">
      <c r="A5" s="1" t="s">
        <v>21</v>
      </c>
      <c r="B5" s="1">
        <v>41.353699380899215</v>
      </c>
      <c r="C5" s="1">
        <v>41.515079671166134</v>
      </c>
      <c r="D5" s="1">
        <v>41.141887749923875</v>
      </c>
      <c r="E5" s="1">
        <v>41.273009235765755</v>
      </c>
      <c r="F5" s="1">
        <v>41.5352522074495</v>
      </c>
      <c r="G5" s="1">
        <v>41.686546229574745</v>
      </c>
      <c r="H5" s="1">
        <v>41.65628742514969</v>
      </c>
      <c r="I5" s="1">
        <v>41.61594235258296</v>
      </c>
      <c r="J5" s="1">
        <v>41.69663249771643</v>
      </c>
      <c r="K5" s="1">
        <v>41.232664163199026</v>
      </c>
      <c r="L5" s="1">
        <v>40.7787820968233</v>
      </c>
      <c r="M5" s="1">
        <v>41.525165939307826</v>
      </c>
      <c r="N5" s="2"/>
      <c r="O5" s="2">
        <f>AVERAGE(B5:M5)</f>
        <v>41.41757907912988</v>
      </c>
      <c r="P5" s="2">
        <f>STDEV(B5:M5)</f>
        <v>0.2738137952897388</v>
      </c>
      <c r="Q5" s="2"/>
    </row>
    <row r="6" spans="1:17" ht="12.75">
      <c r="A6" s="1" t="s">
        <v>20</v>
      </c>
      <c r="B6" s="1">
        <v>1.2305247132852937</v>
      </c>
      <c r="C6" s="1">
        <v>1.3616461991271696</v>
      </c>
      <c r="D6" s="1">
        <v>1.2506972495686592</v>
      </c>
      <c r="E6" s="1">
        <v>1.260783517710342</v>
      </c>
      <c r="F6" s="1">
        <v>1.2406109814269766</v>
      </c>
      <c r="G6" s="1">
        <v>1.2506972495686592</v>
      </c>
      <c r="H6" s="1">
        <v>1.220438445143611</v>
      </c>
      <c r="I6" s="1">
        <v>1.220438445143611</v>
      </c>
      <c r="J6" s="1">
        <v>1.3112148584187555</v>
      </c>
      <c r="K6" s="1">
        <v>1.220438445143611</v>
      </c>
      <c r="L6" s="1">
        <v>1.2506972495686592</v>
      </c>
      <c r="M6" s="1">
        <v>1.2708697858520248</v>
      </c>
      <c r="N6" s="2"/>
      <c r="O6" s="2">
        <f>AVERAGE(B6:M6)</f>
        <v>1.257421428329781</v>
      </c>
      <c r="P6" s="2">
        <f>STDEV(B6:M6)</f>
        <v>0.041771662006777815</v>
      </c>
      <c r="Q6" s="2"/>
    </row>
    <row r="7" spans="1:17" ht="12.75">
      <c r="A7" s="1" t="s">
        <v>18</v>
      </c>
      <c r="B7" s="2">
        <v>0</v>
      </c>
      <c r="C7" s="2">
        <v>0</v>
      </c>
      <c r="D7" s="2">
        <v>0</v>
      </c>
      <c r="E7" s="2">
        <v>0</v>
      </c>
      <c r="F7" s="2">
        <v>0.06</v>
      </c>
      <c r="G7" s="2">
        <v>0</v>
      </c>
      <c r="H7" s="2">
        <v>0.08</v>
      </c>
      <c r="I7" s="2">
        <v>0.01</v>
      </c>
      <c r="J7" s="2">
        <v>0.02</v>
      </c>
      <c r="K7" s="2">
        <v>0</v>
      </c>
      <c r="L7" s="2">
        <v>0</v>
      </c>
      <c r="M7" s="2">
        <v>0</v>
      </c>
      <c r="N7" s="2"/>
      <c r="O7" s="2">
        <f>AVERAGE(B7:M7)</f>
        <v>0.014166666666666668</v>
      </c>
      <c r="P7" s="2">
        <f>STDEV(B7:M7)</f>
        <v>0.027122058561364043</v>
      </c>
      <c r="Q7" s="2"/>
    </row>
    <row r="8" spans="1:17" ht="12.75">
      <c r="A8" s="1" t="s">
        <v>22</v>
      </c>
      <c r="B8" s="2">
        <f>SUM(B4:B6)</f>
        <v>99.39008626814167</v>
      </c>
      <c r="C8" s="2">
        <f aca="true" t="shared" si="0" ref="C8:M8">SUM(C4:C6)</f>
        <v>99.76327818938393</v>
      </c>
      <c r="D8" s="2">
        <f t="shared" si="0"/>
        <v>99.46069014513346</v>
      </c>
      <c r="E8" s="2">
        <f t="shared" si="0"/>
        <v>99.00680807875773</v>
      </c>
      <c r="F8" s="2">
        <f t="shared" si="0"/>
        <v>100.05577996549275</v>
      </c>
      <c r="G8" s="2">
        <f t="shared" si="0"/>
        <v>99.94483101593423</v>
      </c>
      <c r="H8" s="2">
        <f t="shared" si="0"/>
        <v>99.6119841672587</v>
      </c>
      <c r="I8" s="2">
        <f t="shared" si="0"/>
        <v>99.81370953009235</v>
      </c>
      <c r="J8" s="2">
        <f t="shared" si="0"/>
        <v>99.46069014513346</v>
      </c>
      <c r="K8" s="2">
        <f t="shared" si="0"/>
        <v>98.92611793362427</v>
      </c>
      <c r="L8" s="2">
        <f t="shared" si="0"/>
        <v>98.33102811326499</v>
      </c>
      <c r="M8" s="2">
        <f t="shared" si="0"/>
        <v>98.81516898406576</v>
      </c>
      <c r="N8" s="2"/>
      <c r="O8" s="2">
        <f>AVERAGE(B8:M8)</f>
        <v>99.38168104469027</v>
      </c>
      <c r="P8" s="2">
        <f>STDEV(B8:M8)</f>
        <v>0.5171848865843858</v>
      </c>
      <c r="Q8" s="2"/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1" t="s">
        <v>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" t="s">
        <v>19</v>
      </c>
      <c r="B11" s="2">
        <v>127.603</v>
      </c>
      <c r="C11" s="2">
        <v>127.603</v>
      </c>
      <c r="D11" s="2">
        <v>127.603</v>
      </c>
      <c r="E11" s="2">
        <v>127.603</v>
      </c>
      <c r="F11" s="2">
        <v>127.603</v>
      </c>
      <c r="G11" s="2">
        <v>127.603</v>
      </c>
      <c r="H11" s="2">
        <v>127.603</v>
      </c>
      <c r="I11" s="2">
        <v>127.603</v>
      </c>
      <c r="J11" s="2">
        <v>127.603</v>
      </c>
      <c r="K11" s="2">
        <v>127.603</v>
      </c>
      <c r="L11" s="2">
        <v>127.603</v>
      </c>
      <c r="M11" s="2">
        <v>127.603</v>
      </c>
      <c r="N11" s="2"/>
      <c r="O11" s="2"/>
      <c r="P11" s="2"/>
      <c r="Q11" s="2"/>
    </row>
    <row r="12" spans="1:16" ht="12.75">
      <c r="A12" s="1" t="s">
        <v>21</v>
      </c>
      <c r="B12" s="1">
        <v>196.966</v>
      </c>
      <c r="C12" s="1">
        <v>196.966</v>
      </c>
      <c r="D12" s="1">
        <v>196.966</v>
      </c>
      <c r="E12" s="1">
        <v>196.966</v>
      </c>
      <c r="F12" s="1">
        <v>196.966</v>
      </c>
      <c r="G12" s="1">
        <v>196.966</v>
      </c>
      <c r="H12" s="1">
        <v>196.966</v>
      </c>
      <c r="I12" s="1">
        <v>196.966</v>
      </c>
      <c r="J12" s="1">
        <v>196.966</v>
      </c>
      <c r="K12" s="1">
        <v>196.966</v>
      </c>
      <c r="L12" s="1">
        <v>196.966</v>
      </c>
      <c r="M12" s="1">
        <v>196.966</v>
      </c>
      <c r="O12" s="2"/>
      <c r="P12" s="2"/>
    </row>
    <row r="13" spans="1:16" ht="12.75">
      <c r="A13" s="1" t="s">
        <v>20</v>
      </c>
      <c r="B13" s="1">
        <v>107.868</v>
      </c>
      <c r="C13" s="1">
        <v>107.868</v>
      </c>
      <c r="D13" s="1">
        <v>107.868</v>
      </c>
      <c r="E13" s="1">
        <v>107.868</v>
      </c>
      <c r="F13" s="1">
        <v>107.868</v>
      </c>
      <c r="G13" s="1">
        <v>107.868</v>
      </c>
      <c r="H13" s="1">
        <v>107.868</v>
      </c>
      <c r="I13" s="1">
        <v>107.868</v>
      </c>
      <c r="J13" s="1">
        <v>107.868</v>
      </c>
      <c r="K13" s="1">
        <v>107.868</v>
      </c>
      <c r="L13" s="1">
        <v>107.868</v>
      </c>
      <c r="M13" s="1">
        <v>107.868</v>
      </c>
      <c r="O13" s="2"/>
      <c r="P13" s="2"/>
    </row>
    <row r="14" spans="15:16" ht="12.75">
      <c r="O14" s="2"/>
      <c r="P14" s="2"/>
    </row>
    <row r="15" spans="15:16" ht="12.75">
      <c r="O15" s="2"/>
      <c r="P15" s="2"/>
    </row>
    <row r="16" spans="1:16" ht="12.75">
      <c r="A16" s="1" t="s">
        <v>41</v>
      </c>
      <c r="O16" s="2"/>
      <c r="P16" s="2"/>
    </row>
    <row r="17" spans="1:16" ht="12.75">
      <c r="A17" s="1" t="s">
        <v>19</v>
      </c>
      <c r="B17" s="3">
        <f>B4/B11</f>
        <v>0.4451765410997952</v>
      </c>
      <c r="C17" s="3">
        <f aca="true" t="shared" si="1" ref="C17:P17">C4/C11</f>
        <v>0.4458088941411301</v>
      </c>
      <c r="D17" s="3">
        <f t="shared" si="1"/>
        <v>0.4472316884841338</v>
      </c>
      <c r="E17" s="3">
        <f t="shared" si="1"/>
        <v>0.4425680848042886</v>
      </c>
      <c r="F17" s="3">
        <f t="shared" si="1"/>
        <v>0.448891615217638</v>
      </c>
      <c r="G17" s="3">
        <f t="shared" si="1"/>
        <v>0.4467574237031326</v>
      </c>
      <c r="H17" s="3">
        <f t="shared" si="1"/>
        <v>0.44462323218862715</v>
      </c>
      <c r="I17" s="3">
        <f t="shared" si="1"/>
        <v>0.446520291312632</v>
      </c>
      <c r="J17" s="3">
        <f t="shared" si="1"/>
        <v>0.4424099965439549</v>
      </c>
      <c r="K17" s="3">
        <f t="shared" si="1"/>
        <v>0.4425680848042886</v>
      </c>
      <c r="L17" s="3">
        <f t="shared" si="1"/>
        <v>0.4412243345914519</v>
      </c>
      <c r="M17" s="3">
        <f t="shared" si="1"/>
        <v>0.43901109894677964</v>
      </c>
      <c r="N17" s="3"/>
      <c r="O17" s="2"/>
      <c r="P17" s="2"/>
    </row>
    <row r="18" spans="1:16" ht="12.75">
      <c r="A18" s="1" t="s">
        <v>21</v>
      </c>
      <c r="B18" s="3">
        <f aca="true" t="shared" si="2" ref="B18:P19">B5/B12</f>
        <v>0.20995349136855707</v>
      </c>
      <c r="C18" s="3">
        <f t="shared" si="2"/>
        <v>0.21077282206658068</v>
      </c>
      <c r="D18" s="3">
        <f t="shared" si="2"/>
        <v>0.20887811982740104</v>
      </c>
      <c r="E18" s="3">
        <f t="shared" si="2"/>
        <v>0.20954382601954527</v>
      </c>
      <c r="F18" s="3">
        <f t="shared" si="2"/>
        <v>0.21087523840383365</v>
      </c>
      <c r="G18" s="3">
        <f t="shared" si="2"/>
        <v>0.21164336093323083</v>
      </c>
      <c r="H18" s="3">
        <f t="shared" si="2"/>
        <v>0.21148973642735136</v>
      </c>
      <c r="I18" s="3">
        <f t="shared" si="2"/>
        <v>0.21128490375284548</v>
      </c>
      <c r="J18" s="3">
        <f t="shared" si="2"/>
        <v>0.2116945691018573</v>
      </c>
      <c r="K18" s="3">
        <f t="shared" si="2"/>
        <v>0.20933899334503936</v>
      </c>
      <c r="L18" s="3">
        <f t="shared" si="2"/>
        <v>0.20703462575684786</v>
      </c>
      <c r="M18" s="3">
        <f t="shared" si="2"/>
        <v>0.2108240302352072</v>
      </c>
      <c r="N18" s="3"/>
      <c r="O18" s="2"/>
      <c r="P18" s="2"/>
    </row>
    <row r="19" spans="1:16" ht="12.75">
      <c r="A19" s="1" t="s">
        <v>20</v>
      </c>
      <c r="B19" s="3">
        <f t="shared" si="2"/>
        <v>0.011407690077551208</v>
      </c>
      <c r="C19" s="3">
        <f t="shared" si="2"/>
        <v>0.012623263610405028</v>
      </c>
      <c r="D19" s="3">
        <f t="shared" si="2"/>
        <v>0.011594701390297951</v>
      </c>
      <c r="E19" s="3">
        <f t="shared" si="2"/>
        <v>0.01168820704667132</v>
      </c>
      <c r="F19" s="3">
        <f t="shared" si="2"/>
        <v>0.01150119573392458</v>
      </c>
      <c r="G19" s="3">
        <f t="shared" si="2"/>
        <v>0.011594701390297951</v>
      </c>
      <c r="H19" s="3">
        <f t="shared" si="2"/>
        <v>0.011314184421177839</v>
      </c>
      <c r="I19" s="3">
        <f t="shared" si="2"/>
        <v>0.011314184421177839</v>
      </c>
      <c r="J19" s="3">
        <f t="shared" si="2"/>
        <v>0.012155735328538173</v>
      </c>
      <c r="K19" s="3">
        <f t="shared" si="2"/>
        <v>0.011314184421177839</v>
      </c>
      <c r="L19" s="3">
        <f t="shared" si="2"/>
        <v>0.011594701390297951</v>
      </c>
      <c r="M19" s="3">
        <f t="shared" si="2"/>
        <v>0.011781712703044692</v>
      </c>
      <c r="N19" s="3"/>
      <c r="O19" s="2"/>
      <c r="P19" s="2"/>
    </row>
    <row r="20" spans="1:16" ht="12.75">
      <c r="A20" s="1" t="s">
        <v>42</v>
      </c>
      <c r="B20" s="3">
        <f>SUM(B17:B19)</f>
        <v>0.6665377225459034</v>
      </c>
      <c r="C20" s="3">
        <f aca="true" t="shared" si="3" ref="C20:P20">SUM(C17:C19)</f>
        <v>0.6692049798181158</v>
      </c>
      <c r="D20" s="3">
        <f t="shared" si="3"/>
        <v>0.6677045097018328</v>
      </c>
      <c r="E20" s="3">
        <f t="shared" si="3"/>
        <v>0.6638001178705052</v>
      </c>
      <c r="F20" s="3">
        <f t="shared" si="3"/>
        <v>0.6712680493553962</v>
      </c>
      <c r="G20" s="3">
        <f t="shared" si="3"/>
        <v>0.6699954860266614</v>
      </c>
      <c r="H20" s="3">
        <f t="shared" si="3"/>
        <v>0.6674271530371564</v>
      </c>
      <c r="I20" s="3">
        <f t="shared" si="3"/>
        <v>0.6691193794866553</v>
      </c>
      <c r="J20" s="3">
        <f t="shared" si="3"/>
        <v>0.6662603009743504</v>
      </c>
      <c r="K20" s="3">
        <f t="shared" si="3"/>
        <v>0.6632212625705057</v>
      </c>
      <c r="L20" s="3">
        <f t="shared" si="3"/>
        <v>0.6598536617385977</v>
      </c>
      <c r="M20" s="3">
        <f t="shared" si="3"/>
        <v>0.6616168418850316</v>
      </c>
      <c r="N20" s="3"/>
      <c r="O20" s="2"/>
      <c r="P20" s="2"/>
    </row>
    <row r="21" spans="15:16" ht="12.75">
      <c r="O21" s="2"/>
      <c r="P21" s="2"/>
    </row>
    <row r="22" spans="1:17" ht="12.75">
      <c r="A22" s="1" t="s">
        <v>43</v>
      </c>
      <c r="O22" s="1" t="s">
        <v>44</v>
      </c>
      <c r="P22" s="1" t="s">
        <v>45</v>
      </c>
      <c r="Q22" s="1" t="s">
        <v>46</v>
      </c>
    </row>
    <row r="23" spans="1:17" ht="12.75">
      <c r="A23" s="1" t="s">
        <v>19</v>
      </c>
      <c r="B23" s="3">
        <f>B17*3/B20</f>
        <v>2.0036819794657754</v>
      </c>
      <c r="C23" s="3">
        <f aca="true" t="shared" si="4" ref="C23:P23">C17*3/C20</f>
        <v>1.9985306785775738</v>
      </c>
      <c r="D23" s="3">
        <f t="shared" si="4"/>
        <v>2.0094144130485847</v>
      </c>
      <c r="E23" s="3">
        <f t="shared" si="4"/>
        <v>2.000156701797808</v>
      </c>
      <c r="F23" s="3">
        <f t="shared" si="4"/>
        <v>2.00616556522554</v>
      </c>
      <c r="G23" s="3">
        <f t="shared" si="4"/>
        <v>2.0004198521660843</v>
      </c>
      <c r="H23" s="3">
        <f t="shared" si="4"/>
        <v>1.998524768577438</v>
      </c>
      <c r="I23" s="3">
        <f t="shared" si="4"/>
        <v>2.001975902963085</v>
      </c>
      <c r="J23" s="3">
        <f t="shared" si="4"/>
        <v>1.9920592412468534</v>
      </c>
      <c r="K23" s="3">
        <f t="shared" si="4"/>
        <v>2.0019024258464877</v>
      </c>
      <c r="L23" s="3">
        <f t="shared" si="4"/>
        <v>2.0060099390624146</v>
      </c>
      <c r="M23" s="3">
        <f t="shared" si="4"/>
        <v>1.9906284324442851</v>
      </c>
      <c r="N23" s="3"/>
      <c r="O23" s="3">
        <f>AVERAGE(B23:M23)</f>
        <v>2.0007891583684945</v>
      </c>
      <c r="P23" s="3">
        <f>STDEV(B23:M23)</f>
        <v>0.005492059109405404</v>
      </c>
      <c r="Q23" s="4">
        <v>2</v>
      </c>
    </row>
    <row r="24" spans="1:17" ht="12.75">
      <c r="A24" s="1" t="s">
        <v>21</v>
      </c>
      <c r="B24" s="3">
        <f>B18*3/B20</f>
        <v>0.9449734843211275</v>
      </c>
      <c r="C24" s="3">
        <f aca="true" t="shared" si="5" ref="C24:P24">C18*3/C20</f>
        <v>0.9448800969347252</v>
      </c>
      <c r="D24" s="3">
        <f t="shared" si="5"/>
        <v>0.9384905304324367</v>
      </c>
      <c r="E24" s="3">
        <f t="shared" si="5"/>
        <v>0.9470192323485997</v>
      </c>
      <c r="F24" s="3">
        <f t="shared" si="5"/>
        <v>0.9424338247872773</v>
      </c>
      <c r="G24" s="3">
        <f t="shared" si="5"/>
        <v>0.9476632246660038</v>
      </c>
      <c r="H24" s="3">
        <f t="shared" si="5"/>
        <v>0.9506194142609785</v>
      </c>
      <c r="I24" s="3">
        <f t="shared" si="5"/>
        <v>0.9472968960259771</v>
      </c>
      <c r="J24" s="3">
        <f t="shared" si="5"/>
        <v>0.9532065866401086</v>
      </c>
      <c r="K24" s="3">
        <f t="shared" si="5"/>
        <v>0.9469192492427893</v>
      </c>
      <c r="L24" s="3">
        <f t="shared" si="5"/>
        <v>0.9412751846129712</v>
      </c>
      <c r="M24" s="3">
        <f t="shared" si="5"/>
        <v>0.9559491999986385</v>
      </c>
      <c r="N24" s="3"/>
      <c r="O24" s="3">
        <f>AVERAGE(B24:M24)</f>
        <v>0.9467272436893027</v>
      </c>
      <c r="P24" s="3">
        <f>STDEV(B24:M24)</f>
        <v>0.004917385715803834</v>
      </c>
      <c r="Q24" s="4">
        <v>0.95</v>
      </c>
    </row>
    <row r="25" spans="1:17" ht="12.75">
      <c r="A25" s="1" t="s">
        <v>20</v>
      </c>
      <c r="B25" s="3">
        <f>B19*3/B20</f>
        <v>0.05134453621309744</v>
      </c>
      <c r="C25" s="3">
        <f aca="true" t="shared" si="6" ref="C25:P25">C19*3/C20</f>
        <v>0.05658922448770147</v>
      </c>
      <c r="D25" s="3">
        <f t="shared" si="6"/>
        <v>0.05209505651897856</v>
      </c>
      <c r="E25" s="3">
        <f t="shared" si="6"/>
        <v>0.0528240658535924</v>
      </c>
      <c r="F25" s="3">
        <f t="shared" si="6"/>
        <v>0.05140060998718287</v>
      </c>
      <c r="G25" s="3">
        <f t="shared" si="6"/>
        <v>0.05191692316791172</v>
      </c>
      <c r="H25" s="3">
        <f t="shared" si="6"/>
        <v>0.05085581716158302</v>
      </c>
      <c r="I25" s="3">
        <f t="shared" si="6"/>
        <v>0.05072720101093777</v>
      </c>
      <c r="J25" s="3">
        <f t="shared" si="6"/>
        <v>0.054734172113037896</v>
      </c>
      <c r="K25" s="3">
        <f t="shared" si="6"/>
        <v>0.05117832491072336</v>
      </c>
      <c r="L25" s="3">
        <f t="shared" si="6"/>
        <v>0.05271487632461399</v>
      </c>
      <c r="M25" s="3">
        <f t="shared" si="6"/>
        <v>0.05342236755707613</v>
      </c>
      <c r="N25" s="3"/>
      <c r="O25" s="3">
        <f>AVERAGE(B25:M25)</f>
        <v>0.05248359794220305</v>
      </c>
      <c r="P25" s="3">
        <f>STDEV(B25:M25)</f>
        <v>0.0017412821116439437</v>
      </c>
      <c r="Q25" s="4">
        <v>0.05</v>
      </c>
    </row>
    <row r="26" spans="1:16" ht="12.75">
      <c r="A26" s="1" t="s">
        <v>42</v>
      </c>
      <c r="B26" s="3">
        <f>SUM(B23:B25)</f>
        <v>3</v>
      </c>
      <c r="C26" s="3">
        <f aca="true" t="shared" si="7" ref="C26:P26">SUM(C23:C25)</f>
        <v>3.0000000000000004</v>
      </c>
      <c r="D26" s="3">
        <f t="shared" si="7"/>
        <v>3</v>
      </c>
      <c r="E26" s="3">
        <f t="shared" si="7"/>
        <v>3.0000000000000004</v>
      </c>
      <c r="F26" s="3">
        <f t="shared" si="7"/>
        <v>3</v>
      </c>
      <c r="G26" s="3">
        <f t="shared" si="7"/>
        <v>3</v>
      </c>
      <c r="H26" s="3">
        <f t="shared" si="7"/>
        <v>3</v>
      </c>
      <c r="I26" s="3">
        <f t="shared" si="7"/>
        <v>3</v>
      </c>
      <c r="J26" s="3">
        <f t="shared" si="7"/>
        <v>3</v>
      </c>
      <c r="K26" s="3">
        <f t="shared" si="7"/>
        <v>3.0000000000000004</v>
      </c>
      <c r="L26" s="3">
        <f t="shared" si="7"/>
        <v>3</v>
      </c>
      <c r="M26" s="3">
        <f t="shared" si="7"/>
        <v>2.9999999999999996</v>
      </c>
      <c r="N26" s="3"/>
      <c r="O26" s="3">
        <f>AVERAGE(B26:M26)</f>
        <v>3</v>
      </c>
      <c r="P26" s="3">
        <f>STDEV(B26:M26)</f>
        <v>0</v>
      </c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4:7" ht="20.25">
      <c r="D29" s="1" t="s">
        <v>48</v>
      </c>
      <c r="G29" s="6" t="s">
        <v>49</v>
      </c>
    </row>
    <row r="30" spans="4:7" ht="20.25">
      <c r="D30" s="1" t="s">
        <v>50</v>
      </c>
      <c r="G30" s="6" t="s">
        <v>51</v>
      </c>
    </row>
    <row r="32" spans="1:8" ht="12.75">
      <c r="A32" s="1" t="s">
        <v>23</v>
      </c>
      <c r="B32" s="1" t="s">
        <v>24</v>
      </c>
      <c r="C32" s="1" t="s">
        <v>25</v>
      </c>
      <c r="D32" s="1" t="s">
        <v>26</v>
      </c>
      <c r="E32" s="1" t="s">
        <v>27</v>
      </c>
      <c r="F32" s="1" t="s">
        <v>28</v>
      </c>
      <c r="G32" s="1" t="s">
        <v>29</v>
      </c>
      <c r="H32" s="1" t="s">
        <v>30</v>
      </c>
    </row>
    <row r="33" spans="1:8" ht="12.75">
      <c r="A33" s="1" t="s">
        <v>31</v>
      </c>
      <c r="B33" s="1" t="s">
        <v>19</v>
      </c>
      <c r="C33" s="1" t="s">
        <v>32</v>
      </c>
      <c r="D33" s="1">
        <v>20</v>
      </c>
      <c r="E33" s="1">
        <v>10</v>
      </c>
      <c r="F33" s="1">
        <v>250</v>
      </c>
      <c r="G33" s="1">
        <v>-300</v>
      </c>
      <c r="H33" s="1" t="s">
        <v>33</v>
      </c>
    </row>
    <row r="34" spans="1:8" ht="12.75">
      <c r="A34" s="1" t="s">
        <v>31</v>
      </c>
      <c r="B34" s="1" t="s">
        <v>20</v>
      </c>
      <c r="C34" s="1" t="s">
        <v>32</v>
      </c>
      <c r="D34" s="1">
        <v>20</v>
      </c>
      <c r="E34" s="1">
        <v>10</v>
      </c>
      <c r="F34" s="1">
        <v>500</v>
      </c>
      <c r="G34" s="1">
        <v>-500</v>
      </c>
      <c r="H34" s="1" t="s">
        <v>34</v>
      </c>
    </row>
    <row r="35" spans="1:8" ht="12.75">
      <c r="A35" s="1" t="s">
        <v>31</v>
      </c>
      <c r="B35" s="1" t="s">
        <v>21</v>
      </c>
      <c r="C35" s="1" t="s">
        <v>35</v>
      </c>
      <c r="D35" s="1">
        <v>20</v>
      </c>
      <c r="E35" s="1">
        <v>10</v>
      </c>
      <c r="F35" s="1">
        <v>500</v>
      </c>
      <c r="G35" s="1">
        <v>-500</v>
      </c>
      <c r="H35" s="1" t="s">
        <v>36</v>
      </c>
    </row>
    <row r="36" spans="1:8" ht="12.75">
      <c r="A36" s="1" t="s">
        <v>37</v>
      </c>
      <c r="B36" s="1" t="s">
        <v>18</v>
      </c>
      <c r="C36" s="1" t="s">
        <v>38</v>
      </c>
      <c r="D36" s="1">
        <v>20</v>
      </c>
      <c r="E36" s="1">
        <v>10</v>
      </c>
      <c r="F36" s="1">
        <v>500</v>
      </c>
      <c r="G36" s="1">
        <v>-500</v>
      </c>
      <c r="H36" s="1" t="s">
        <v>39</v>
      </c>
    </row>
    <row r="37" spans="2:1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2008-05-28T00:28:44Z</dcterms:created>
  <dcterms:modified xsi:type="dcterms:W3CDTF">2008-05-28T00:30:23Z</dcterms:modified>
  <cp:category/>
  <cp:version/>
  <cp:contentType/>
  <cp:contentStatus/>
</cp:coreProperties>
</file>