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05" windowWidth="17565" windowHeight="1170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<sst xmlns="http://schemas.openxmlformats.org/spreadsheetml/2006/main" count="95" uniqueCount="73">
  <si>
    <t>#1</t>
  </si>
  <si>
    <t>#2</t>
  </si>
  <si>
    <t>#3</t>
  </si>
  <si>
    <t>#4</t>
  </si>
  <si>
    <t>#5</t>
  </si>
  <si>
    <t>#7</t>
  </si>
  <si>
    <t>#8</t>
  </si>
  <si>
    <t>#9</t>
  </si>
  <si>
    <t>#10</t>
  </si>
  <si>
    <t>#11</t>
  </si>
  <si>
    <t>#12</t>
  </si>
  <si>
    <t>#13</t>
  </si>
  <si>
    <t>#14</t>
  </si>
  <si>
    <t>#16</t>
  </si>
  <si>
    <t>#17</t>
  </si>
  <si>
    <t>#18</t>
  </si>
  <si>
    <t>#19</t>
  </si>
  <si>
    <t>#20</t>
  </si>
  <si>
    <t>Ox</t>
  </si>
  <si>
    <t>Wt</t>
  </si>
  <si>
    <t>Percents</t>
  </si>
  <si>
    <t>Average</t>
  </si>
  <si>
    <t>Standard</t>
  </si>
  <si>
    <t>Dev</t>
  </si>
  <si>
    <t>SiO2</t>
  </si>
  <si>
    <t>MgO</t>
  </si>
  <si>
    <t>Na2O</t>
  </si>
  <si>
    <t>Al2O3</t>
  </si>
  <si>
    <t>K2O</t>
  </si>
  <si>
    <t>CaO</t>
  </si>
  <si>
    <t>TiO2</t>
  </si>
  <si>
    <t>FeO</t>
  </si>
  <si>
    <t>MnO</t>
  </si>
  <si>
    <t>Totals</t>
  </si>
  <si>
    <t>Si</t>
  </si>
  <si>
    <t>Mg</t>
  </si>
  <si>
    <t>Na</t>
  </si>
  <si>
    <t>Al</t>
  </si>
  <si>
    <t>K</t>
  </si>
  <si>
    <t>Ca</t>
  </si>
  <si>
    <t>Ti</t>
  </si>
  <si>
    <t>Fe</t>
  </si>
  <si>
    <t>Mn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</si>
  <si>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</si>
  <si>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</si>
  <si>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</si>
  <si>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</si>
  <si>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</si>
  <si>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</si>
  <si>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</si>
  <si>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</si>
  <si>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</si>
  <si>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</si>
  <si>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kspar-OR1</t>
  </si>
  <si>
    <t>diopside</t>
  </si>
  <si>
    <t>albite-Cr</t>
  </si>
  <si>
    <t>PET</t>
  </si>
  <si>
    <t>rutile2</t>
  </si>
  <si>
    <t>LIF</t>
  </si>
  <si>
    <t>fayalite</t>
  </si>
  <si>
    <t>rhod-791</t>
  </si>
  <si>
    <t>cancrinite50352cancrinite50352cancrinite50352cancrinite50352cancrinite50352cancrinite50352cancrinite50352cancrinite50352cancrinite50352cancrinite50352cancrinite50352cancrinite50352cancrinite50352cancrinite50352cancrinite50352cancrinite50352cancrinite50352cancrinite50352</t>
  </si>
  <si>
    <r>
      <t>(Na,Ca,   )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(AlSiO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,SO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·2H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</si>
  <si>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WDS scan:</t>
  </si>
  <si>
    <t>Ca,Na,Si,Al</t>
  </si>
  <si>
    <t>(+) charges</t>
  </si>
  <si>
    <t>Cation nummbers normalized to 26 Oxygens</t>
  </si>
  <si>
    <t>no S</t>
  </si>
  <si>
    <t>* = assumed, not measured</t>
  </si>
  <si>
    <t>CO3*</t>
  </si>
  <si>
    <t>O</t>
  </si>
  <si>
    <t>(-) charges</t>
  </si>
  <si>
    <r>
      <t>(Na</t>
    </r>
    <r>
      <rPr>
        <vertAlign val="subscript"/>
        <sz val="14"/>
        <rFont val="Times New Roman"/>
        <family val="1"/>
      </rPr>
      <t>6.07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1.62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0.31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Σ=8</t>
    </r>
    <r>
      <rPr>
        <sz val="14"/>
        <rFont val="Times New Roman"/>
        <family val="1"/>
      </rPr>
      <t>(Al</t>
    </r>
    <r>
      <rPr>
        <vertAlign val="subscript"/>
        <sz val="14"/>
        <rFont val="Times New Roman"/>
        <family val="1"/>
      </rPr>
      <t>0.99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1.041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((CO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0.84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0.16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·2H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</si>
</sst>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</numFmts>
  <fonts count="8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4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6" fillId="2" borderId="1" xfId="0" applyFont="1" applyFill="1" applyBorder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48"/>
  <sheetViews>
    <sheetView tabSelected="1" workbookViewId="0" topLeftCell="A13">
      <selection activeCell="Q28" sqref="Q28"/>
    </sheetView>
  </sheetViews>
  <sheetFormatPr defaultColWidth="9.00390625" defaultRowHeight="13.5"/>
  <cols>
    <col min="1" max="19" width="5.25390625" style="1" customWidth="1"/>
    <col min="20" max="20" width="2.00390625" style="1" customWidth="1"/>
    <col min="21" max="16384" width="5.25390625" style="1" customWidth="1"/>
  </cols>
  <sheetData>
    <row r="2" ht="12.75">
      <c r="B2" s="1" t="s">
        <v>61</v>
      </c>
    </row>
    <row r="3" spans="2:27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V3" s="6" t="s">
        <v>63</v>
      </c>
      <c r="W3" s="6"/>
      <c r="X3" s="6"/>
      <c r="Y3" s="7" t="s">
        <v>64</v>
      </c>
      <c r="Z3" s="6"/>
      <c r="AA3" s="6" t="s">
        <v>67</v>
      </c>
    </row>
    <row r="4" spans="1:6" ht="12.75">
      <c r="A4" s="1" t="s">
        <v>18</v>
      </c>
      <c r="B4" s="1" t="s">
        <v>19</v>
      </c>
      <c r="C4" s="1" t="s">
        <v>20</v>
      </c>
      <c r="D4" s="1" t="s">
        <v>21</v>
      </c>
      <c r="E4" s="1" t="s">
        <v>22</v>
      </c>
      <c r="F4" s="1" t="s">
        <v>23</v>
      </c>
    </row>
    <row r="5" spans="1:26" ht="12.75">
      <c r="A5" s="1" t="s">
        <v>24</v>
      </c>
      <c r="B5" s="2">
        <v>33.95</v>
      </c>
      <c r="C5" s="2">
        <v>33.52</v>
      </c>
      <c r="D5" s="2">
        <v>33.33</v>
      </c>
      <c r="E5" s="2">
        <v>34.1</v>
      </c>
      <c r="F5" s="2">
        <v>33.6</v>
      </c>
      <c r="G5" s="2">
        <v>33.37</v>
      </c>
      <c r="H5" s="2">
        <v>33.36</v>
      </c>
      <c r="I5" s="2">
        <v>33.17</v>
      </c>
      <c r="J5" s="2">
        <v>33.63</v>
      </c>
      <c r="K5" s="2">
        <v>33.75</v>
      </c>
      <c r="L5" s="2">
        <v>33.24</v>
      </c>
      <c r="M5" s="2">
        <v>33.67</v>
      </c>
      <c r="N5" s="2">
        <v>34.1</v>
      </c>
      <c r="O5" s="2">
        <v>33.38</v>
      </c>
      <c r="P5" s="2">
        <v>32.88</v>
      </c>
      <c r="Q5" s="2">
        <v>33.86</v>
      </c>
      <c r="R5" s="2">
        <v>34.31</v>
      </c>
      <c r="S5" s="2">
        <v>33.32</v>
      </c>
      <c r="T5" s="2"/>
      <c r="U5" s="2">
        <f aca="true" t="shared" si="0" ref="U5:U13">AVERAGE(B5:S5)</f>
        <v>33.58555555555556</v>
      </c>
      <c r="V5" s="2">
        <f aca="true" t="shared" si="1" ref="V5:V13">STDEV(B5:S5)</f>
        <v>0.3732405346846375</v>
      </c>
      <c r="W5" s="2"/>
      <c r="X5" s="2"/>
      <c r="Y5" s="2"/>
      <c r="Z5" s="2"/>
    </row>
    <row r="6" spans="1:26" ht="12.75">
      <c r="A6" s="1" t="s">
        <v>27</v>
      </c>
      <c r="B6" s="2">
        <v>28.43</v>
      </c>
      <c r="C6" s="2">
        <v>28.2</v>
      </c>
      <c r="D6" s="2">
        <v>28.2</v>
      </c>
      <c r="E6" s="2">
        <v>28.45</v>
      </c>
      <c r="F6" s="2">
        <v>28.11</v>
      </c>
      <c r="G6" s="2">
        <v>28.37</v>
      </c>
      <c r="H6" s="2">
        <v>28.16</v>
      </c>
      <c r="I6" s="2">
        <v>28.04</v>
      </c>
      <c r="J6" s="2">
        <v>28.19</v>
      </c>
      <c r="K6" s="2">
        <v>27.96</v>
      </c>
      <c r="L6" s="2">
        <v>27.91</v>
      </c>
      <c r="M6" s="2">
        <v>28.11</v>
      </c>
      <c r="N6" s="2">
        <v>28.13</v>
      </c>
      <c r="O6" s="2">
        <v>28.04</v>
      </c>
      <c r="P6" s="2">
        <v>27.67</v>
      </c>
      <c r="Q6" s="2">
        <v>28.18</v>
      </c>
      <c r="R6" s="2">
        <v>28.56</v>
      </c>
      <c r="S6" s="2">
        <v>27.87</v>
      </c>
      <c r="T6" s="2"/>
      <c r="U6" s="2">
        <f t="shared" si="0"/>
        <v>28.143333333333334</v>
      </c>
      <c r="V6" s="2">
        <f t="shared" si="1"/>
        <v>0.21989302211768666</v>
      </c>
      <c r="W6" s="2"/>
      <c r="X6" s="2"/>
      <c r="Y6" s="2"/>
      <c r="Z6" s="2"/>
    </row>
    <row r="7" spans="1:26" ht="12.75">
      <c r="A7" s="1" t="s">
        <v>26</v>
      </c>
      <c r="B7" s="2">
        <v>17.03</v>
      </c>
      <c r="C7" s="2">
        <v>16.92</v>
      </c>
      <c r="D7" s="2">
        <v>17.04</v>
      </c>
      <c r="E7" s="2">
        <v>17.02</v>
      </c>
      <c r="F7" s="2">
        <v>17.13</v>
      </c>
      <c r="G7" s="2">
        <v>16.91</v>
      </c>
      <c r="H7" s="2">
        <v>17</v>
      </c>
      <c r="I7" s="2">
        <v>17.04</v>
      </c>
      <c r="J7" s="2">
        <v>17.07</v>
      </c>
      <c r="K7" s="2">
        <v>16.9</v>
      </c>
      <c r="L7" s="2">
        <v>16.91</v>
      </c>
      <c r="M7" s="2">
        <v>16.88</v>
      </c>
      <c r="N7" s="2">
        <v>16.97</v>
      </c>
      <c r="O7" s="2">
        <v>16.91</v>
      </c>
      <c r="P7" s="2">
        <v>16.8</v>
      </c>
      <c r="Q7" s="2">
        <v>17.06</v>
      </c>
      <c r="R7" s="2">
        <v>16.96</v>
      </c>
      <c r="S7" s="2">
        <v>16.92</v>
      </c>
      <c r="T7" s="2"/>
      <c r="U7" s="2">
        <f t="shared" si="0"/>
        <v>16.970555555555553</v>
      </c>
      <c r="V7" s="2">
        <f t="shared" si="1"/>
        <v>0.08341760444942853</v>
      </c>
      <c r="W7" s="2"/>
      <c r="X7" s="2"/>
      <c r="Y7" s="2"/>
      <c r="Z7" s="2"/>
    </row>
    <row r="8" spans="1:26" ht="12.75">
      <c r="A8" s="1" t="s">
        <v>29</v>
      </c>
      <c r="B8" s="2">
        <v>8.24</v>
      </c>
      <c r="C8" s="2">
        <v>8.24</v>
      </c>
      <c r="D8" s="2">
        <v>8.31</v>
      </c>
      <c r="E8" s="2">
        <v>8.2</v>
      </c>
      <c r="F8" s="2">
        <v>8.12</v>
      </c>
      <c r="G8" s="2">
        <v>8.29</v>
      </c>
      <c r="H8" s="2">
        <v>8.22</v>
      </c>
      <c r="I8" s="2">
        <v>8.28</v>
      </c>
      <c r="J8" s="2">
        <v>8.18</v>
      </c>
      <c r="K8" s="2">
        <v>8.27</v>
      </c>
      <c r="L8" s="2">
        <v>8.21</v>
      </c>
      <c r="M8" s="2">
        <v>8.19</v>
      </c>
      <c r="N8" s="2">
        <v>8.3</v>
      </c>
      <c r="O8" s="2">
        <v>8.27</v>
      </c>
      <c r="P8" s="2">
        <v>8.11</v>
      </c>
      <c r="Q8" s="2">
        <v>8.16</v>
      </c>
      <c r="R8" s="2">
        <v>8.28</v>
      </c>
      <c r="S8" s="2">
        <v>8.15</v>
      </c>
      <c r="T8" s="2"/>
      <c r="U8" s="2">
        <f t="shared" si="0"/>
        <v>8.223333333333333</v>
      </c>
      <c r="V8" s="2">
        <f t="shared" si="1"/>
        <v>0.06221405175118311</v>
      </c>
      <c r="W8" s="2"/>
      <c r="X8" s="2"/>
      <c r="Y8" s="2"/>
      <c r="Z8" s="2"/>
    </row>
    <row r="9" spans="1:26" ht="12.75">
      <c r="A9" s="1" t="s">
        <v>28</v>
      </c>
      <c r="B9" s="2">
        <v>0</v>
      </c>
      <c r="C9" s="2">
        <v>0.03</v>
      </c>
      <c r="D9" s="2">
        <v>0.04</v>
      </c>
      <c r="E9" s="2">
        <v>0</v>
      </c>
      <c r="F9" s="2">
        <v>0.02</v>
      </c>
      <c r="G9" s="2">
        <v>0.02</v>
      </c>
      <c r="H9" s="2">
        <v>0</v>
      </c>
      <c r="I9" s="2">
        <v>0.03</v>
      </c>
      <c r="J9" s="2">
        <v>0</v>
      </c>
      <c r="K9" s="2">
        <v>0.03</v>
      </c>
      <c r="L9" s="2">
        <v>0.02</v>
      </c>
      <c r="M9" s="2">
        <v>0</v>
      </c>
      <c r="N9" s="2">
        <v>0.03</v>
      </c>
      <c r="O9" s="2">
        <v>0</v>
      </c>
      <c r="P9" s="2">
        <v>0.04</v>
      </c>
      <c r="Q9" s="2">
        <v>0.03</v>
      </c>
      <c r="R9" s="2">
        <v>0.02</v>
      </c>
      <c r="S9" s="2">
        <v>0</v>
      </c>
      <c r="T9" s="2"/>
      <c r="U9" s="2">
        <f t="shared" si="0"/>
        <v>0.017222222222222226</v>
      </c>
      <c r="V9" s="2">
        <f t="shared" si="1"/>
        <v>0.015264551613058022</v>
      </c>
      <c r="W9" s="2"/>
      <c r="X9" s="2"/>
      <c r="Y9" s="2"/>
      <c r="Z9" s="2"/>
    </row>
    <row r="10" spans="1:26" ht="12.75">
      <c r="A10" s="1" t="s">
        <v>32</v>
      </c>
      <c r="B10" s="2">
        <v>0.03</v>
      </c>
      <c r="C10" s="2">
        <v>0</v>
      </c>
      <c r="D10" s="2">
        <v>0.05</v>
      </c>
      <c r="E10" s="2">
        <v>0</v>
      </c>
      <c r="F10" s="2">
        <v>0</v>
      </c>
      <c r="G10" s="2">
        <v>0</v>
      </c>
      <c r="H10" s="2">
        <v>0.03</v>
      </c>
      <c r="I10" s="2">
        <v>0.01</v>
      </c>
      <c r="J10" s="2">
        <v>0</v>
      </c>
      <c r="K10" s="2">
        <v>0</v>
      </c>
      <c r="L10" s="2">
        <v>0</v>
      </c>
      <c r="M10" s="2">
        <v>0.02</v>
      </c>
      <c r="N10" s="2">
        <v>0</v>
      </c>
      <c r="O10" s="2">
        <v>0.02</v>
      </c>
      <c r="P10" s="2">
        <v>0.03</v>
      </c>
      <c r="Q10" s="2">
        <v>0.02</v>
      </c>
      <c r="R10" s="2">
        <v>0.01</v>
      </c>
      <c r="S10" s="2">
        <v>0</v>
      </c>
      <c r="T10" s="2"/>
      <c r="U10" s="2">
        <f t="shared" si="0"/>
        <v>0.012222222222222221</v>
      </c>
      <c r="V10" s="2">
        <f t="shared" si="1"/>
        <v>0.015167905573187231</v>
      </c>
      <c r="W10" s="2"/>
      <c r="X10" s="2"/>
      <c r="Y10" s="2"/>
      <c r="Z10" s="2"/>
    </row>
    <row r="11" spans="1:26" ht="12.75">
      <c r="A11" s="1" t="s">
        <v>25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/>
      <c r="U11" s="2">
        <f t="shared" si="0"/>
        <v>0</v>
      </c>
      <c r="V11" s="2">
        <f t="shared" si="1"/>
        <v>0</v>
      </c>
      <c r="W11" s="2"/>
      <c r="X11" s="2"/>
      <c r="Y11" s="2"/>
      <c r="Z11" s="2"/>
    </row>
    <row r="12" spans="1:26" ht="12.75">
      <c r="A12" s="1" t="s">
        <v>30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/>
      <c r="U12" s="2">
        <f t="shared" si="0"/>
        <v>0</v>
      </c>
      <c r="V12" s="2">
        <f t="shared" si="1"/>
        <v>0</v>
      </c>
      <c r="W12" s="2"/>
      <c r="X12" s="2"/>
      <c r="Y12" s="2"/>
      <c r="Z12" s="2"/>
    </row>
    <row r="13" spans="1:26" ht="12.75">
      <c r="A13" s="1" t="s">
        <v>31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/>
      <c r="U13" s="2">
        <f t="shared" si="0"/>
        <v>0</v>
      </c>
      <c r="V13" s="2">
        <f t="shared" si="1"/>
        <v>0</v>
      </c>
      <c r="W13" s="2"/>
      <c r="X13" s="2"/>
      <c r="Y13" s="2"/>
      <c r="Z13" s="2"/>
    </row>
    <row r="14" spans="1:26" ht="12.75">
      <c r="A14" s="1" t="s">
        <v>33</v>
      </c>
      <c r="B14" s="2">
        <v>87.68</v>
      </c>
      <c r="C14" s="2">
        <v>86.91</v>
      </c>
      <c r="D14" s="2">
        <v>86.96</v>
      </c>
      <c r="E14" s="2">
        <v>87.77</v>
      </c>
      <c r="F14" s="2">
        <v>86.98</v>
      </c>
      <c r="G14" s="2">
        <v>86.96</v>
      </c>
      <c r="H14" s="2">
        <v>86.78</v>
      </c>
      <c r="I14" s="2">
        <v>86.56</v>
      </c>
      <c r="J14" s="2">
        <v>87.08</v>
      </c>
      <c r="K14" s="2">
        <v>86.91</v>
      </c>
      <c r="L14" s="2">
        <v>86.3</v>
      </c>
      <c r="M14" s="2">
        <v>86.87</v>
      </c>
      <c r="N14" s="2">
        <v>87.53</v>
      </c>
      <c r="O14" s="2">
        <v>86.62</v>
      </c>
      <c r="P14" s="2">
        <v>85.52</v>
      </c>
      <c r="Q14" s="2">
        <v>87.31</v>
      </c>
      <c r="R14" s="2">
        <v>88.13</v>
      </c>
      <c r="S14" s="2">
        <v>86.26</v>
      </c>
      <c r="T14" s="2"/>
      <c r="U14" s="2">
        <f aca="true" t="shared" si="2" ref="U14:U23">AVERAGE(B14:S14)</f>
        <v>86.95166666666665</v>
      </c>
      <c r="V14" s="2">
        <f aca="true" t="shared" si="3" ref="V14:V23">STDEV(B14:S14)</f>
        <v>0.6099493710920084</v>
      </c>
      <c r="W14" s="2"/>
      <c r="X14" s="2"/>
      <c r="Y14" s="2"/>
      <c r="Z14" s="2"/>
    </row>
    <row r="15" spans="2:26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1" t="s">
        <v>66</v>
      </c>
      <c r="B16" s="2"/>
      <c r="C16" s="2"/>
      <c r="D16" s="2"/>
      <c r="E16" s="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 t="s">
        <v>65</v>
      </c>
    </row>
    <row r="17" spans="1:26" ht="12.75">
      <c r="A17" s="1" t="s">
        <v>34</v>
      </c>
      <c r="B17" s="2">
        <v>6.148</v>
      </c>
      <c r="C17" s="2">
        <v>6.129</v>
      </c>
      <c r="D17" s="2">
        <v>6.102</v>
      </c>
      <c r="E17" s="2">
        <v>6.165</v>
      </c>
      <c r="F17" s="2">
        <v>6.142</v>
      </c>
      <c r="G17" s="2">
        <v>6.101</v>
      </c>
      <c r="H17" s="2">
        <v>6.114</v>
      </c>
      <c r="I17" s="2">
        <v>6.101</v>
      </c>
      <c r="J17" s="2">
        <v>6.14</v>
      </c>
      <c r="K17" s="2">
        <v>6.171</v>
      </c>
      <c r="L17" s="2">
        <v>6.127</v>
      </c>
      <c r="M17" s="2">
        <v>6.155</v>
      </c>
      <c r="N17" s="2">
        <v>6.187</v>
      </c>
      <c r="O17" s="2">
        <v>6.128</v>
      </c>
      <c r="P17" s="2">
        <v>6.117</v>
      </c>
      <c r="Q17" s="2">
        <v>6.163</v>
      </c>
      <c r="R17" s="2">
        <v>6.175</v>
      </c>
      <c r="S17" s="2">
        <v>6.142</v>
      </c>
      <c r="T17" s="2"/>
      <c r="U17" s="2">
        <f t="shared" si="2"/>
        <v>6.139277777777777</v>
      </c>
      <c r="V17" s="2">
        <f t="shared" si="3"/>
        <v>0.026525915309645647</v>
      </c>
      <c r="W17" s="4">
        <f>U17*12/12.2</f>
        <v>6.03863387978142</v>
      </c>
      <c r="X17" s="4">
        <f>W17/6</f>
        <v>1.00643897996357</v>
      </c>
      <c r="Y17" s="2">
        <v>4</v>
      </c>
      <c r="Z17" s="2">
        <f>X17*Y17*6</f>
        <v>24.15453551912568</v>
      </c>
    </row>
    <row r="18" spans="1:26" ht="12.75">
      <c r="A18" s="1" t="s">
        <v>37</v>
      </c>
      <c r="B18" s="2">
        <v>6.069</v>
      </c>
      <c r="C18" s="2">
        <v>6.078</v>
      </c>
      <c r="D18" s="2">
        <v>6.085</v>
      </c>
      <c r="E18" s="2">
        <v>6.062</v>
      </c>
      <c r="F18" s="2">
        <v>6.056</v>
      </c>
      <c r="G18" s="2">
        <v>6.112</v>
      </c>
      <c r="H18" s="2">
        <v>6.082</v>
      </c>
      <c r="I18" s="2">
        <v>6.079</v>
      </c>
      <c r="J18" s="2">
        <v>6.065</v>
      </c>
      <c r="K18" s="2">
        <v>6.024</v>
      </c>
      <c r="L18" s="2">
        <v>6.064</v>
      </c>
      <c r="M18" s="2">
        <v>6.055</v>
      </c>
      <c r="N18" s="2">
        <v>6.015</v>
      </c>
      <c r="O18" s="2">
        <v>6.068</v>
      </c>
      <c r="P18" s="2">
        <v>6.069</v>
      </c>
      <c r="Q18" s="2">
        <v>6.044</v>
      </c>
      <c r="R18" s="2">
        <v>6.058</v>
      </c>
      <c r="S18" s="2">
        <v>6.055</v>
      </c>
      <c r="T18" s="2"/>
      <c r="U18" s="2">
        <f>AVERAGE(B18:S18)</f>
        <v>6.063333333333334</v>
      </c>
      <c r="V18" s="2">
        <f>STDEV(B18:S18)</f>
        <v>0.02198395136511892</v>
      </c>
      <c r="W18" s="4">
        <f>U18*12/12.2</f>
        <v>5.96393442622951</v>
      </c>
      <c r="X18" s="4">
        <f>W18/6</f>
        <v>0.9939890710382517</v>
      </c>
      <c r="Y18" s="2">
        <v>3</v>
      </c>
      <c r="Z18" s="2">
        <f>X18*Y18*6</f>
        <v>17.89180327868853</v>
      </c>
    </row>
    <row r="19" spans="1:26" ht="12.75">
      <c r="A19" s="1" t="s">
        <v>36</v>
      </c>
      <c r="B19" s="2">
        <v>5.98</v>
      </c>
      <c r="C19" s="2">
        <v>6.001</v>
      </c>
      <c r="D19" s="2">
        <v>6.049</v>
      </c>
      <c r="E19" s="2">
        <v>5.965</v>
      </c>
      <c r="F19" s="2">
        <v>6.074</v>
      </c>
      <c r="G19" s="2">
        <v>5.993</v>
      </c>
      <c r="H19" s="2">
        <v>6.04</v>
      </c>
      <c r="I19" s="2">
        <v>6.076</v>
      </c>
      <c r="J19" s="2">
        <v>6.043</v>
      </c>
      <c r="K19" s="2">
        <v>5.99</v>
      </c>
      <c r="L19" s="2">
        <v>6.045</v>
      </c>
      <c r="M19" s="2">
        <v>5.984</v>
      </c>
      <c r="N19" s="2">
        <v>5.968</v>
      </c>
      <c r="O19" s="2">
        <v>6.021</v>
      </c>
      <c r="P19" s="2">
        <v>6.061</v>
      </c>
      <c r="Q19" s="2">
        <v>6.019</v>
      </c>
      <c r="R19" s="2">
        <v>5.917</v>
      </c>
      <c r="S19" s="2">
        <v>6.046</v>
      </c>
      <c r="T19" s="2"/>
      <c r="U19" s="2">
        <f t="shared" si="2"/>
        <v>6.0151111111111115</v>
      </c>
      <c r="V19" s="2">
        <f t="shared" si="3"/>
        <v>0.04311392417212937</v>
      </c>
      <c r="W19" s="4">
        <v>6.07</v>
      </c>
      <c r="X19" s="4">
        <v>6.07</v>
      </c>
      <c r="Y19" s="2">
        <v>1</v>
      </c>
      <c r="Z19" s="2">
        <f>X19*Y19</f>
        <v>6.07</v>
      </c>
    </row>
    <row r="20" spans="1:26" ht="12.75">
      <c r="A20" s="1" t="s">
        <v>39</v>
      </c>
      <c r="B20" s="2">
        <v>1.598</v>
      </c>
      <c r="C20" s="2">
        <v>1.614</v>
      </c>
      <c r="D20" s="2">
        <v>1.629</v>
      </c>
      <c r="E20" s="2">
        <v>1.587</v>
      </c>
      <c r="F20" s="2">
        <v>1.591</v>
      </c>
      <c r="G20" s="2">
        <v>1.625</v>
      </c>
      <c r="H20" s="2">
        <v>1.614</v>
      </c>
      <c r="I20" s="2">
        <v>1.632</v>
      </c>
      <c r="J20" s="2">
        <v>1.6</v>
      </c>
      <c r="K20" s="2">
        <v>1.619</v>
      </c>
      <c r="L20" s="2">
        <v>1.621</v>
      </c>
      <c r="M20" s="2">
        <v>1.603</v>
      </c>
      <c r="N20" s="2">
        <v>1.613</v>
      </c>
      <c r="O20" s="2">
        <v>1.628</v>
      </c>
      <c r="P20" s="2">
        <v>1.617</v>
      </c>
      <c r="Q20" s="2">
        <v>1.592</v>
      </c>
      <c r="R20" s="2">
        <v>1.597</v>
      </c>
      <c r="S20" s="2">
        <v>1.609</v>
      </c>
      <c r="T20" s="2"/>
      <c r="U20" s="2">
        <f t="shared" si="2"/>
        <v>1.6105000000000003</v>
      </c>
      <c r="V20" s="2">
        <f t="shared" si="3"/>
        <v>0.014055562013980073</v>
      </c>
      <c r="W20" s="4">
        <v>1.62</v>
      </c>
      <c r="X20" s="4">
        <v>1.62</v>
      </c>
      <c r="Y20" s="2">
        <v>2</v>
      </c>
      <c r="Z20" s="2">
        <f>X20*Y20</f>
        <v>3.24</v>
      </c>
    </row>
    <row r="21" spans="2:26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4"/>
      <c r="Z21" s="2"/>
    </row>
    <row r="22" spans="2:26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1" t="s">
        <v>33</v>
      </c>
      <c r="B23" s="2">
        <v>19.8</v>
      </c>
      <c r="C23" s="2">
        <v>19.829</v>
      </c>
      <c r="D23" s="2">
        <v>19.883</v>
      </c>
      <c r="E23" s="2">
        <v>19.778</v>
      </c>
      <c r="F23" s="2">
        <v>19.869</v>
      </c>
      <c r="G23" s="2">
        <v>19.834</v>
      </c>
      <c r="H23" s="2">
        <v>19.856</v>
      </c>
      <c r="I23" s="2">
        <v>19.895</v>
      </c>
      <c r="J23" s="2">
        <v>19.848</v>
      </c>
      <c r="K23" s="2">
        <v>19.811</v>
      </c>
      <c r="L23" s="2">
        <v>19.863</v>
      </c>
      <c r="M23" s="2">
        <v>19.801</v>
      </c>
      <c r="N23" s="2">
        <v>19.792</v>
      </c>
      <c r="O23" s="2">
        <v>19.847</v>
      </c>
      <c r="P23" s="2">
        <v>19.878</v>
      </c>
      <c r="Q23" s="2">
        <v>19.827</v>
      </c>
      <c r="R23" s="2">
        <v>19.753</v>
      </c>
      <c r="S23" s="2">
        <v>19.852</v>
      </c>
      <c r="T23" s="2"/>
      <c r="U23" s="2">
        <f t="shared" si="2"/>
        <v>19.834222222222216</v>
      </c>
      <c r="V23" s="2">
        <f t="shared" si="3"/>
        <v>0.038809573648710946</v>
      </c>
      <c r="W23" s="2">
        <f>U23*20/19.83</f>
        <v>20.004258418781866</v>
      </c>
      <c r="X23" s="2"/>
      <c r="Y23" s="2"/>
      <c r="Z23" s="5">
        <f>SUM(Z17:Z20)</f>
        <v>51.35633879781422</v>
      </c>
    </row>
    <row r="24" spans="1:26" ht="12.75">
      <c r="A24" s="1" t="s">
        <v>68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2:26" ht="2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3" t="s">
        <v>62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0.25">
      <c r="M26" s="3" t="s">
        <v>72</v>
      </c>
    </row>
    <row r="27" spans="13:26" ht="18.75">
      <c r="M27" s="3"/>
      <c r="Z27" s="1" t="s">
        <v>71</v>
      </c>
    </row>
    <row r="28" spans="13:26" ht="12" customHeight="1">
      <c r="M28" s="3"/>
      <c r="V28" s="8" t="s">
        <v>70</v>
      </c>
      <c r="W28" s="10">
        <v>24</v>
      </c>
      <c r="X28" s="10"/>
      <c r="Y28" s="9">
        <v>2</v>
      </c>
      <c r="Z28" s="2">
        <f>W28*Y28</f>
        <v>48</v>
      </c>
    </row>
    <row r="29" spans="2:26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8" t="s">
        <v>69</v>
      </c>
      <c r="W29" s="10">
        <v>0.84</v>
      </c>
      <c r="X29" s="10"/>
      <c r="Y29" s="9">
        <v>4</v>
      </c>
      <c r="Z29" s="2">
        <f>W29*Y29</f>
        <v>3.36</v>
      </c>
    </row>
    <row r="30" spans="2:26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5">
        <f>SUM(Z28:Z29)</f>
        <v>51.36</v>
      </c>
    </row>
    <row r="31" spans="1:8" ht="12.75">
      <c r="A31" s="1" t="s">
        <v>43</v>
      </c>
      <c r="B31" s="1" t="s">
        <v>44</v>
      </c>
      <c r="C31" s="1" t="s">
        <v>45</v>
      </c>
      <c r="D31" s="1" t="s">
        <v>46</v>
      </c>
      <c r="E31" s="1" t="s">
        <v>47</v>
      </c>
      <c r="F31" s="1" t="s">
        <v>48</v>
      </c>
      <c r="G31" s="1" t="s">
        <v>49</v>
      </c>
      <c r="H31" s="1" t="s">
        <v>50</v>
      </c>
    </row>
    <row r="32" spans="1:8" ht="12.75">
      <c r="A32" s="1" t="s">
        <v>51</v>
      </c>
      <c r="B32" s="1" t="s">
        <v>34</v>
      </c>
      <c r="C32" s="1" t="s">
        <v>52</v>
      </c>
      <c r="D32" s="1">
        <v>20</v>
      </c>
      <c r="E32" s="1">
        <v>10</v>
      </c>
      <c r="F32" s="1">
        <v>600</v>
      </c>
      <c r="G32" s="1">
        <v>-600</v>
      </c>
      <c r="H32" s="1" t="s">
        <v>53</v>
      </c>
    </row>
    <row r="33" spans="1:8" ht="12.75">
      <c r="A33" s="1" t="s">
        <v>51</v>
      </c>
      <c r="B33" s="1" t="s">
        <v>35</v>
      </c>
      <c r="C33" s="1" t="s">
        <v>52</v>
      </c>
      <c r="D33" s="1">
        <v>20</v>
      </c>
      <c r="E33" s="1">
        <v>10</v>
      </c>
      <c r="F33" s="1">
        <v>400</v>
      </c>
      <c r="G33" s="1">
        <v>-600</v>
      </c>
      <c r="H33" s="1" t="s">
        <v>54</v>
      </c>
    </row>
    <row r="34" spans="1:8" ht="12.75">
      <c r="A34" s="1" t="s">
        <v>51</v>
      </c>
      <c r="B34" s="1" t="s">
        <v>36</v>
      </c>
      <c r="C34" s="1" t="s">
        <v>52</v>
      </c>
      <c r="D34" s="1">
        <v>20</v>
      </c>
      <c r="E34" s="1">
        <v>10</v>
      </c>
      <c r="F34" s="1">
        <v>600</v>
      </c>
      <c r="G34" s="1">
        <v>-600</v>
      </c>
      <c r="H34" s="1" t="s">
        <v>55</v>
      </c>
    </row>
    <row r="35" spans="1:8" ht="12.75">
      <c r="A35" s="1" t="s">
        <v>51</v>
      </c>
      <c r="B35" s="1" t="s">
        <v>37</v>
      </c>
      <c r="C35" s="1" t="s">
        <v>52</v>
      </c>
      <c r="D35" s="1">
        <v>20</v>
      </c>
      <c r="E35" s="1">
        <v>10</v>
      </c>
      <c r="F35" s="1">
        <v>600</v>
      </c>
      <c r="G35" s="1">
        <v>-600</v>
      </c>
      <c r="H35" s="1" t="s">
        <v>53</v>
      </c>
    </row>
    <row r="36" spans="1:8" ht="12.75">
      <c r="A36" s="1" t="s">
        <v>56</v>
      </c>
      <c r="B36" s="1" t="s">
        <v>38</v>
      </c>
      <c r="C36" s="1" t="s">
        <v>52</v>
      </c>
      <c r="D36" s="1">
        <v>20</v>
      </c>
      <c r="E36" s="1">
        <v>10</v>
      </c>
      <c r="F36" s="1">
        <v>500</v>
      </c>
      <c r="G36" s="1">
        <v>-500</v>
      </c>
      <c r="H36" s="1" t="s">
        <v>53</v>
      </c>
    </row>
    <row r="37" spans="1:8" ht="12.75">
      <c r="A37" s="1" t="s">
        <v>56</v>
      </c>
      <c r="B37" s="1" t="s">
        <v>39</v>
      </c>
      <c r="C37" s="1" t="s">
        <v>52</v>
      </c>
      <c r="D37" s="1">
        <v>20</v>
      </c>
      <c r="E37" s="1">
        <v>10</v>
      </c>
      <c r="F37" s="1">
        <v>500</v>
      </c>
      <c r="G37" s="1">
        <v>-500</v>
      </c>
      <c r="H37" s="1" t="s">
        <v>54</v>
      </c>
    </row>
    <row r="38" spans="1:8" ht="12.75">
      <c r="A38" s="1" t="s">
        <v>56</v>
      </c>
      <c r="B38" s="1" t="s">
        <v>40</v>
      </c>
      <c r="C38" s="1" t="s">
        <v>52</v>
      </c>
      <c r="D38" s="1">
        <v>20</v>
      </c>
      <c r="E38" s="1">
        <v>10</v>
      </c>
      <c r="F38" s="1">
        <v>500</v>
      </c>
      <c r="G38" s="1">
        <v>-500</v>
      </c>
      <c r="H38" s="1" t="s">
        <v>57</v>
      </c>
    </row>
    <row r="39" spans="1:8" ht="12.75">
      <c r="A39" s="1" t="s">
        <v>58</v>
      </c>
      <c r="B39" s="1" t="s">
        <v>41</v>
      </c>
      <c r="C39" s="1" t="s">
        <v>52</v>
      </c>
      <c r="D39" s="1">
        <v>20</v>
      </c>
      <c r="E39" s="1">
        <v>10</v>
      </c>
      <c r="F39" s="1">
        <v>500</v>
      </c>
      <c r="G39" s="1">
        <v>-250</v>
      </c>
      <c r="H39" s="1" t="s">
        <v>59</v>
      </c>
    </row>
    <row r="40" spans="1:8" ht="12.75">
      <c r="A40" s="1" t="s">
        <v>58</v>
      </c>
      <c r="B40" s="1" t="s">
        <v>42</v>
      </c>
      <c r="C40" s="1" t="s">
        <v>52</v>
      </c>
      <c r="D40" s="1">
        <v>20</v>
      </c>
      <c r="E40" s="1">
        <v>10</v>
      </c>
      <c r="F40" s="1">
        <v>500</v>
      </c>
      <c r="G40" s="1">
        <v>-500</v>
      </c>
      <c r="H40" s="1" t="s">
        <v>60</v>
      </c>
    </row>
    <row r="42" spans="2:14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2006-10-13T00:55:37Z</dcterms:created>
  <dcterms:modified xsi:type="dcterms:W3CDTF">2007-10-01T18:41:27Z</dcterms:modified>
  <cp:category/>
  <cp:version/>
  <cp:contentType/>
  <cp:contentStatus/>
</cp:coreProperties>
</file>