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14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<sst xmlns="http://schemas.openxmlformats.org/spreadsheetml/2006/main" count="195" uniqueCount="90">
  <si>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</si>
  <si>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</si>
  <si>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</si>
  <si>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</si>
  <si>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</si>
  <si>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</si>
  <si>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</si>
  <si>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</si>
  <si>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</si>
  <si>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</si>
  <si>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</si>
  <si>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</si>
  <si>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</si>
  <si>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</si>
  <si>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</si>
  <si>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</si>
  <si>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</si>
  <si>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MgO</t>
  </si>
  <si>
    <t>Al2O3</t>
  </si>
  <si>
    <t>P2O5</t>
  </si>
  <si>
    <t>SO3</t>
  </si>
  <si>
    <t>CaO</t>
  </si>
  <si>
    <t>MnO</t>
  </si>
  <si>
    <t>Fe2O3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</si>
  <si>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</si>
  <si>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</si>
  <si>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</si>
  <si>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</si>
  <si>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</si>
  <si>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</si>
  <si>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</si>
  <si>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</si>
  <si>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</si>
  <si>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</si>
  <si>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</si>
  <si>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</si>
  <si>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P</t>
  </si>
  <si>
    <t>S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</si>
  <si>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</si>
  <si>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</si>
  <si>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</si>
  <si>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</si>
  <si>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</si>
  <si>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</si>
  <si>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</si>
  <si>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</si>
  <si>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</si>
  <si>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</si>
  <si>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</si>
  <si>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</si>
  <si>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</si>
  <si>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</si>
  <si>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</si>
  <si>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</si>
  <si>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</si>
  <si>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</si>
  <si>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La</t>
  </si>
  <si>
    <t>as</t>
  </si>
  <si>
    <t>diopside</t>
  </si>
  <si>
    <t>anor-hk</t>
  </si>
  <si>
    <t>PET</t>
  </si>
  <si>
    <t>apatite-s</t>
  </si>
  <si>
    <t>barite2</t>
  </si>
  <si>
    <t>rhod-791</t>
  </si>
  <si>
    <t>Ma</t>
  </si>
  <si>
    <t>wulfenite</t>
  </si>
  <si>
    <t>LIF</t>
  </si>
  <si>
    <t>fayalite</t>
  </si>
  <si>
    <t>chalcopy</t>
  </si>
  <si>
    <t>ZnS</t>
  </si>
  <si>
    <t>average</t>
  </si>
  <si>
    <t>stdev</t>
  </si>
  <si>
    <r>
      <t>PbFe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</si>
  <si>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</si>
  <si>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</si>
  <si>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 xml:space="preserve"> </t>
  </si>
  <si>
    <t>H</t>
  </si>
  <si>
    <t>#21</t>
  </si>
  <si>
    <t>#22</t>
  </si>
  <si>
    <t>#23</t>
  </si>
  <si>
    <t>#24</t>
  </si>
  <si>
    <t xml:space="preserve"> darker phase</t>
  </si>
  <si>
    <t>10 O</t>
  </si>
  <si>
    <t>in formula</t>
  </si>
  <si>
    <t>carminite Ro61061</t>
  </si>
  <si>
    <t>light phase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</si>
  <si>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((As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</si>
  <si>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(+) charges</t>
  </si>
  <si>
    <t>dark phase</t>
  </si>
  <si>
    <r>
      <t>(Pb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1.99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((As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</si>
</sst>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10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3">
      <selection activeCell="T18" sqref="T18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84</v>
      </c>
      <c r="C1" s="8"/>
      <c r="D1" s="8"/>
    </row>
    <row r="2" spans="1:2" ht="12.75">
      <c r="A2" s="9" t="s">
        <v>85</v>
      </c>
      <c r="B2" s="9"/>
    </row>
    <row r="3" spans="2:11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4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M4" s="1" t="s">
        <v>70</v>
      </c>
      <c r="N4" s="1" t="s">
        <v>71</v>
      </c>
    </row>
    <row r="5" spans="1:15" ht="12.75">
      <c r="A5" s="1" t="s">
        <v>27</v>
      </c>
      <c r="B5" s="2">
        <v>36.21</v>
      </c>
      <c r="C5" s="2">
        <v>35.93</v>
      </c>
      <c r="D5" s="2">
        <v>34.98</v>
      </c>
      <c r="E5" s="2">
        <v>35.91</v>
      </c>
      <c r="F5" s="2">
        <v>35.19</v>
      </c>
      <c r="G5" s="2">
        <v>36.22</v>
      </c>
      <c r="H5" s="2">
        <v>34.54</v>
      </c>
      <c r="I5" s="2">
        <v>36.09</v>
      </c>
      <c r="J5" s="2">
        <v>34.75</v>
      </c>
      <c r="K5" s="2">
        <v>35.55</v>
      </c>
      <c r="L5" s="2"/>
      <c r="M5" s="2">
        <f>AVERAGE(B5:K5)</f>
        <v>35.537</v>
      </c>
      <c r="N5" s="2">
        <f>STDEV(B5:K5)</f>
        <v>0.6291979020943913</v>
      </c>
      <c r="O5" s="2"/>
    </row>
    <row r="6" spans="1:15" ht="12.75">
      <c r="A6" s="1" t="s">
        <v>24</v>
      </c>
      <c r="B6" s="2">
        <v>35.32</v>
      </c>
      <c r="C6" s="2">
        <v>35.8</v>
      </c>
      <c r="D6" s="2">
        <v>35.72</v>
      </c>
      <c r="E6" s="2">
        <v>35.88</v>
      </c>
      <c r="F6" s="2">
        <v>35.56</v>
      </c>
      <c r="G6" s="2">
        <v>36.11</v>
      </c>
      <c r="H6" s="2">
        <v>35.72</v>
      </c>
      <c r="I6" s="2">
        <v>35.5</v>
      </c>
      <c r="J6" s="2">
        <v>35.43</v>
      </c>
      <c r="K6" s="2">
        <v>36.25</v>
      </c>
      <c r="L6" s="2"/>
      <c r="M6" s="2">
        <f aca="true" t="shared" si="0" ref="M6:M25">AVERAGE(B6:K6)</f>
        <v>35.729</v>
      </c>
      <c r="N6" s="2">
        <f aca="true" t="shared" si="1" ref="N6:N25">STDEV(B6:K6)</f>
        <v>0.29482386455479054</v>
      </c>
      <c r="O6" s="2"/>
    </row>
    <row r="7" spans="1:25" ht="12.75">
      <c r="A7" s="1" t="s">
        <v>23</v>
      </c>
      <c r="B7" s="2">
        <v>25.03</v>
      </c>
      <c r="C7" s="2">
        <v>25.19</v>
      </c>
      <c r="D7" s="2">
        <v>25.78</v>
      </c>
      <c r="E7" s="2">
        <v>24.78</v>
      </c>
      <c r="F7" s="2">
        <v>25.12</v>
      </c>
      <c r="G7" s="2">
        <v>25.32</v>
      </c>
      <c r="H7" s="2">
        <v>25.53</v>
      </c>
      <c r="I7" s="2">
        <v>25.32</v>
      </c>
      <c r="J7" s="2">
        <v>25.28</v>
      </c>
      <c r="K7" s="2">
        <v>25.13</v>
      </c>
      <c r="L7" s="2"/>
      <c r="M7" s="2">
        <f t="shared" si="0"/>
        <v>25.247999999999998</v>
      </c>
      <c r="N7" s="2">
        <f t="shared" si="1"/>
        <v>0.273690823132089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15" ht="12.75">
      <c r="A8" s="1" t="s">
        <v>20</v>
      </c>
      <c r="B8" s="2">
        <v>0.73</v>
      </c>
      <c r="C8" s="2">
        <v>0.72</v>
      </c>
      <c r="D8" s="2">
        <v>0.7</v>
      </c>
      <c r="E8" s="2">
        <v>0.61</v>
      </c>
      <c r="F8" s="2">
        <v>0.67</v>
      </c>
      <c r="G8" s="2">
        <v>0.8</v>
      </c>
      <c r="H8" s="2">
        <v>0.73</v>
      </c>
      <c r="I8" s="2">
        <v>0.69</v>
      </c>
      <c r="J8" s="2">
        <v>0.75</v>
      </c>
      <c r="K8" s="2">
        <v>0.79</v>
      </c>
      <c r="L8" s="2"/>
      <c r="M8" s="2">
        <f t="shared" si="0"/>
        <v>0.7189999999999999</v>
      </c>
      <c r="N8" s="2">
        <f t="shared" si="1"/>
        <v>0.056065437957208066</v>
      </c>
      <c r="O8" s="2"/>
    </row>
    <row r="9" spans="1:15" s="4" customFormat="1" ht="12.75">
      <c r="A9" s="4" t="s">
        <v>25</v>
      </c>
      <c r="B9" s="5">
        <v>0.07</v>
      </c>
      <c r="C9" s="5">
        <v>0.43</v>
      </c>
      <c r="D9" s="5">
        <v>0.03</v>
      </c>
      <c r="E9" s="5">
        <v>0.13</v>
      </c>
      <c r="F9" s="5">
        <v>0.01</v>
      </c>
      <c r="G9" s="5">
        <v>0</v>
      </c>
      <c r="H9" s="5">
        <v>0.2</v>
      </c>
      <c r="I9" s="5">
        <v>0.13</v>
      </c>
      <c r="J9" s="5">
        <v>0.14</v>
      </c>
      <c r="K9" s="5">
        <v>0.16</v>
      </c>
      <c r="L9" s="5"/>
      <c r="M9" s="5">
        <f t="shared" si="0"/>
        <v>0.13</v>
      </c>
      <c r="N9" s="5">
        <f t="shared" si="1"/>
        <v>0.12507775359529147</v>
      </c>
      <c r="O9" s="5"/>
    </row>
    <row r="10" spans="1:15" s="4" customFormat="1" ht="12.75">
      <c r="A10" s="4" t="s">
        <v>16</v>
      </c>
      <c r="B10" s="5">
        <v>0</v>
      </c>
      <c r="C10" s="5">
        <v>0.06</v>
      </c>
      <c r="D10" s="5">
        <v>0</v>
      </c>
      <c r="E10" s="5">
        <v>0.11</v>
      </c>
      <c r="F10" s="5">
        <v>0.02</v>
      </c>
      <c r="G10" s="5">
        <v>0.02</v>
      </c>
      <c r="H10" s="5">
        <v>0.01</v>
      </c>
      <c r="I10" s="5">
        <v>0.08</v>
      </c>
      <c r="J10" s="5">
        <v>0.2</v>
      </c>
      <c r="K10" s="5">
        <v>0.08</v>
      </c>
      <c r="L10" s="5"/>
      <c r="M10" s="5">
        <f t="shared" si="0"/>
        <v>0.057999999999999996</v>
      </c>
      <c r="N10" s="5">
        <f t="shared" si="1"/>
        <v>0.06303438215238834</v>
      </c>
      <c r="O10" s="5"/>
    </row>
    <row r="11" spans="1:15" s="4" customFormat="1" ht="12.75">
      <c r="A11" s="4" t="s">
        <v>19</v>
      </c>
      <c r="B11" s="5">
        <v>0.1</v>
      </c>
      <c r="C11" s="5">
        <v>0.04</v>
      </c>
      <c r="D11" s="5">
        <v>0.04</v>
      </c>
      <c r="E11" s="5">
        <v>0.08</v>
      </c>
      <c r="F11" s="5">
        <v>0.08</v>
      </c>
      <c r="G11" s="5">
        <v>0.04</v>
      </c>
      <c r="H11" s="5">
        <v>0</v>
      </c>
      <c r="I11" s="5">
        <v>0.02</v>
      </c>
      <c r="J11" s="5">
        <v>0.05</v>
      </c>
      <c r="K11" s="5">
        <v>0.04</v>
      </c>
      <c r="L11" s="5"/>
      <c r="M11" s="5">
        <f t="shared" si="0"/>
        <v>0.049</v>
      </c>
      <c r="N11" s="5">
        <f t="shared" si="1"/>
        <v>0.02998147576235849</v>
      </c>
      <c r="O11" s="5"/>
    </row>
    <row r="12" spans="1:15" s="4" customFormat="1" ht="12.75">
      <c r="A12" s="4" t="s">
        <v>21</v>
      </c>
      <c r="B12" s="5">
        <v>0.02</v>
      </c>
      <c r="C12" s="5">
        <v>0.03</v>
      </c>
      <c r="D12" s="5">
        <v>0.02</v>
      </c>
      <c r="E12" s="5">
        <v>0.1</v>
      </c>
      <c r="F12" s="5">
        <v>0</v>
      </c>
      <c r="G12" s="5">
        <v>0.02</v>
      </c>
      <c r="H12" s="5">
        <v>0.02</v>
      </c>
      <c r="I12" s="5">
        <v>0.03</v>
      </c>
      <c r="J12" s="5">
        <v>0.02</v>
      </c>
      <c r="K12" s="5">
        <v>0</v>
      </c>
      <c r="L12" s="5"/>
      <c r="M12" s="5">
        <f t="shared" si="0"/>
        <v>0.026000000000000002</v>
      </c>
      <c r="N12" s="5">
        <f t="shared" si="1"/>
        <v>0.02796823595120404</v>
      </c>
      <c r="O12" s="5"/>
    </row>
    <row r="13" spans="1:15" s="4" customFormat="1" ht="12.75">
      <c r="A13" s="4" t="s">
        <v>18</v>
      </c>
      <c r="B13" s="5">
        <v>0.02</v>
      </c>
      <c r="C13" s="5">
        <v>0</v>
      </c>
      <c r="D13" s="5">
        <v>0</v>
      </c>
      <c r="E13" s="5">
        <v>0.03</v>
      </c>
      <c r="F13" s="5">
        <v>0.03</v>
      </c>
      <c r="G13" s="5">
        <v>0.04</v>
      </c>
      <c r="H13" s="5">
        <v>0</v>
      </c>
      <c r="I13" s="5">
        <v>0.01</v>
      </c>
      <c r="J13" s="5">
        <v>0</v>
      </c>
      <c r="K13" s="5">
        <v>0.01</v>
      </c>
      <c r="L13" s="5"/>
      <c r="M13" s="5">
        <f t="shared" si="0"/>
        <v>0.014000000000000002</v>
      </c>
      <c r="N13" s="5">
        <f t="shared" si="1"/>
        <v>0.015055453054181616</v>
      </c>
      <c r="O13" s="5"/>
    </row>
    <row r="14" spans="1:15" s="4" customFormat="1" ht="12.75">
      <c r="A14" s="4" t="s">
        <v>22</v>
      </c>
      <c r="B14" s="5">
        <v>0</v>
      </c>
      <c r="C14" s="5">
        <v>0.01</v>
      </c>
      <c r="D14" s="5">
        <v>0.03</v>
      </c>
      <c r="E14" s="5">
        <v>0</v>
      </c>
      <c r="F14" s="5">
        <v>0.01</v>
      </c>
      <c r="G14" s="5">
        <v>0</v>
      </c>
      <c r="H14" s="5">
        <v>0.02</v>
      </c>
      <c r="I14" s="5">
        <v>0.04</v>
      </c>
      <c r="J14" s="5">
        <v>0.03</v>
      </c>
      <c r="K14" s="5">
        <v>0</v>
      </c>
      <c r="L14" s="5"/>
      <c r="M14" s="5">
        <f t="shared" si="0"/>
        <v>0.014000000000000002</v>
      </c>
      <c r="N14" s="5">
        <f t="shared" si="1"/>
        <v>0.01505545305418162</v>
      </c>
      <c r="O14" s="5"/>
    </row>
    <row r="15" spans="1:15" s="4" customFormat="1" ht="12.75">
      <c r="A15" s="4" t="s">
        <v>26</v>
      </c>
      <c r="B15" s="5">
        <v>0</v>
      </c>
      <c r="C15" s="5">
        <v>0.02</v>
      </c>
      <c r="D15" s="5">
        <v>0</v>
      </c>
      <c r="E15" s="5">
        <v>0</v>
      </c>
      <c r="F15" s="5">
        <v>0.03</v>
      </c>
      <c r="G15" s="5">
        <v>0.01</v>
      </c>
      <c r="H15" s="5">
        <v>0</v>
      </c>
      <c r="I15" s="5">
        <v>0</v>
      </c>
      <c r="J15" s="5">
        <v>0</v>
      </c>
      <c r="K15" s="5">
        <v>0</v>
      </c>
      <c r="L15" s="5"/>
      <c r="M15" s="5">
        <f t="shared" si="0"/>
        <v>0.006</v>
      </c>
      <c r="N15" s="5">
        <f t="shared" si="1"/>
        <v>0.010749676997731399</v>
      </c>
      <c r="O15" s="5"/>
    </row>
    <row r="16" spans="1:15" s="4" customFormat="1" ht="12.75">
      <c r="A16" s="4" t="s">
        <v>17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>
        <f t="shared" si="0"/>
        <v>0</v>
      </c>
      <c r="N16" s="5">
        <f t="shared" si="1"/>
        <v>0</v>
      </c>
      <c r="O16" s="5"/>
    </row>
    <row r="17" spans="1:15" ht="12.75">
      <c r="A17" s="1" t="s">
        <v>28</v>
      </c>
      <c r="B17" s="2">
        <f>SUM(B5:B8)</f>
        <v>97.29</v>
      </c>
      <c r="C17" s="2">
        <f aca="true" t="shared" si="2" ref="C17:K17">SUM(C5:C8)</f>
        <v>97.63999999999999</v>
      </c>
      <c r="D17" s="2">
        <f t="shared" si="2"/>
        <v>97.17999999999999</v>
      </c>
      <c r="E17" s="2">
        <f t="shared" si="2"/>
        <v>97.17999999999999</v>
      </c>
      <c r="F17" s="2">
        <f t="shared" si="2"/>
        <v>96.54</v>
      </c>
      <c r="G17" s="2">
        <f t="shared" si="2"/>
        <v>98.45</v>
      </c>
      <c r="H17" s="2">
        <f t="shared" si="2"/>
        <v>96.52</v>
      </c>
      <c r="I17" s="2">
        <f t="shared" si="2"/>
        <v>97.6</v>
      </c>
      <c r="J17" s="2">
        <f t="shared" si="2"/>
        <v>96.21000000000001</v>
      </c>
      <c r="K17" s="2">
        <f t="shared" si="2"/>
        <v>97.72</v>
      </c>
      <c r="L17" s="2"/>
      <c r="M17" s="2">
        <f t="shared" si="0"/>
        <v>97.23300000000002</v>
      </c>
      <c r="N17" s="2">
        <f t="shared" si="1"/>
        <v>0.6718639081742406</v>
      </c>
      <c r="O17" s="2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8" ht="12.75">
      <c r="A19" s="1" t="s">
        <v>29</v>
      </c>
      <c r="B19" s="2" t="s">
        <v>30</v>
      </c>
      <c r="C19" s="2" t="s">
        <v>31</v>
      </c>
      <c r="D19" s="2" t="s">
        <v>32</v>
      </c>
      <c r="E19" s="2">
        <v>10</v>
      </c>
      <c r="F19" s="2" t="s">
        <v>33</v>
      </c>
      <c r="G19" s="2"/>
      <c r="H19" s="2"/>
      <c r="I19" s="2"/>
      <c r="J19" s="2"/>
      <c r="K19" s="2"/>
      <c r="L19" s="2"/>
      <c r="M19" s="1" t="s">
        <v>70</v>
      </c>
      <c r="N19" s="1" t="s">
        <v>71</v>
      </c>
      <c r="P19" s="2" t="s">
        <v>83</v>
      </c>
      <c r="R19" s="1" t="s">
        <v>87</v>
      </c>
    </row>
    <row r="20" spans="1:18" ht="12.75">
      <c r="A20" s="1" t="s">
        <v>41</v>
      </c>
      <c r="B20" s="6">
        <v>1.946953140750141</v>
      </c>
      <c r="C20" s="6">
        <v>1.9829708634343164</v>
      </c>
      <c r="D20" s="6">
        <v>1.9416203624774035</v>
      </c>
      <c r="E20" s="6">
        <v>1.9681579870025143</v>
      </c>
      <c r="F20" s="6">
        <v>1.9097057210176207</v>
      </c>
      <c r="G20" s="6">
        <v>2.0410397180098676</v>
      </c>
      <c r="H20" s="6">
        <v>1.9046286042576575</v>
      </c>
      <c r="I20" s="6">
        <v>1.9692004395658849</v>
      </c>
      <c r="J20" s="6">
        <v>1.880072851627164</v>
      </c>
      <c r="K20" s="6">
        <v>2.001345902863081</v>
      </c>
      <c r="L20" s="6"/>
      <c r="M20" s="6">
        <f aca="true" t="shared" si="3" ref="M18:M25">AVERAGE(B20:K20)</f>
        <v>1.9545695591005654</v>
      </c>
      <c r="N20" s="6">
        <f aca="true" t="shared" si="4" ref="N18:N25">STDEV(B20:K20)</f>
        <v>0.048479973787210764</v>
      </c>
      <c r="O20" s="7">
        <v>1.94</v>
      </c>
      <c r="P20" s="7">
        <f>1-P21</f>
        <v>0.97</v>
      </c>
      <c r="Q20" s="1">
        <v>5</v>
      </c>
      <c r="R20" s="2">
        <f>P20*Q20*2</f>
        <v>9.7</v>
      </c>
    </row>
    <row r="21" spans="1:18" ht="12.75">
      <c r="A21" s="1" t="s">
        <v>37</v>
      </c>
      <c r="B21" s="6">
        <v>0.05775841317742281</v>
      </c>
      <c r="C21" s="6">
        <v>0.057243132521326054</v>
      </c>
      <c r="D21" s="6">
        <v>0.054614567232953125</v>
      </c>
      <c r="E21" s="6">
        <v>0.04802804916081535</v>
      </c>
      <c r="F21" s="6">
        <v>0.05164604727435988</v>
      </c>
      <c r="G21" s="6">
        <v>0.06490401203443226</v>
      </c>
      <c r="H21" s="6">
        <v>0.055870081026158265</v>
      </c>
      <c r="I21" s="6">
        <v>0.05493741881387939</v>
      </c>
      <c r="J21" s="6">
        <v>0.05712449557799678</v>
      </c>
      <c r="K21" s="6">
        <v>0.06260353049772166</v>
      </c>
      <c r="L21" s="6"/>
      <c r="M21" s="6">
        <f t="shared" si="3"/>
        <v>0.05647297473170656</v>
      </c>
      <c r="N21" s="6">
        <f t="shared" si="4"/>
        <v>0.004854862010131072</v>
      </c>
      <c r="O21" s="7">
        <v>0.06</v>
      </c>
      <c r="P21" s="7">
        <v>0.03</v>
      </c>
      <c r="Q21" s="1">
        <v>6</v>
      </c>
      <c r="R21" s="2">
        <f>P21*Q21*2</f>
        <v>0.36</v>
      </c>
    </row>
    <row r="22" spans="1:18" ht="12.75">
      <c r="A22" s="1" t="s">
        <v>40</v>
      </c>
      <c r="B22" s="6">
        <v>1.9858109579798138</v>
      </c>
      <c r="C22" s="6">
        <v>2.0081850191320045</v>
      </c>
      <c r="D22" s="6">
        <v>2.0168705747810955</v>
      </c>
      <c r="E22" s="6">
        <v>1.9563703569647253</v>
      </c>
      <c r="F22" s="6">
        <v>1.9416304800983497</v>
      </c>
      <c r="G22" s="6">
        <v>2.059823070636582</v>
      </c>
      <c r="H22" s="6">
        <v>1.9592592963598932</v>
      </c>
      <c r="I22" s="6">
        <v>2.0214710284584334</v>
      </c>
      <c r="J22" s="6">
        <v>1.9307357786587926</v>
      </c>
      <c r="K22" s="6">
        <v>1.9968658198001756</v>
      </c>
      <c r="L22" s="6"/>
      <c r="M22" s="6">
        <f t="shared" si="3"/>
        <v>1.9877022382869864</v>
      </c>
      <c r="N22" s="6">
        <f t="shared" si="4"/>
        <v>0.04063127167124632</v>
      </c>
      <c r="O22" s="7">
        <v>1.98</v>
      </c>
      <c r="P22" s="7">
        <v>1.98</v>
      </c>
      <c r="Q22" s="1">
        <v>3</v>
      </c>
      <c r="R22" s="2">
        <f>P22*Q22</f>
        <v>5.9399999999999995</v>
      </c>
    </row>
    <row r="23" spans="1:18" ht="12.75">
      <c r="A23" s="1" t="s">
        <v>44</v>
      </c>
      <c r="B23" s="6">
        <v>1.0276997800874221</v>
      </c>
      <c r="C23" s="6">
        <v>1.0246922656785402</v>
      </c>
      <c r="D23" s="6">
        <v>0.9789840305008767</v>
      </c>
      <c r="E23" s="6">
        <v>1.0142052687398724</v>
      </c>
      <c r="F23" s="6">
        <v>0.973031496363275</v>
      </c>
      <c r="G23" s="6">
        <v>1.0540843082903162</v>
      </c>
      <c r="H23" s="6">
        <v>0.9482527700632561</v>
      </c>
      <c r="I23" s="6">
        <v>1.0307453581552868</v>
      </c>
      <c r="J23" s="6">
        <v>0.9494263252215479</v>
      </c>
      <c r="K23" s="6">
        <v>1.010547391217924</v>
      </c>
      <c r="L23" s="6"/>
      <c r="M23" s="6">
        <f t="shared" si="3"/>
        <v>1.001166899431832</v>
      </c>
      <c r="N23" s="6">
        <f t="shared" si="4"/>
        <v>0.03644057473067904</v>
      </c>
      <c r="O23" s="7">
        <v>1</v>
      </c>
      <c r="P23" s="7">
        <v>1</v>
      </c>
      <c r="Q23" s="1">
        <v>2</v>
      </c>
      <c r="R23" s="2">
        <f>P23*Q23</f>
        <v>2</v>
      </c>
    </row>
    <row r="24" spans="1:15" ht="12.75">
      <c r="A24" s="1" t="s">
        <v>76</v>
      </c>
      <c r="B24" s="6">
        <v>1.9058513830704733</v>
      </c>
      <c r="C24" s="6">
        <v>1.6677472989473676</v>
      </c>
      <c r="D24" s="6">
        <v>1.9556309988702258</v>
      </c>
      <c r="E24" s="6">
        <v>1.9735201616486147</v>
      </c>
      <c r="F24" s="6">
        <v>2.370640678244136</v>
      </c>
      <c r="G24" s="6">
        <v>1.1177395092536908</v>
      </c>
      <c r="H24" s="6">
        <v>2.367353063348571</v>
      </c>
      <c r="I24" s="6">
        <v>1.6984694876014286</v>
      </c>
      <c r="J24" s="6">
        <v>2.5658287819767267</v>
      </c>
      <c r="K24" s="6">
        <v>1.6059570608618894</v>
      </c>
      <c r="L24" s="6"/>
      <c r="M24" s="6">
        <f t="shared" si="3"/>
        <v>1.9228738423823124</v>
      </c>
      <c r="N24" s="6">
        <f t="shared" si="4"/>
        <v>0.43198511098264275</v>
      </c>
      <c r="O24" s="7">
        <v>2</v>
      </c>
    </row>
    <row r="25" spans="1:18" ht="12.75">
      <c r="A25" s="1" t="s">
        <v>28</v>
      </c>
      <c r="B25" s="6">
        <f>SUM(B20:B24)</f>
        <v>6.924073675065273</v>
      </c>
      <c r="C25" s="6">
        <f>SUM(C20:C24)</f>
        <v>6.740838579713555</v>
      </c>
      <c r="D25" s="6">
        <f>SUM(D20:D24)</f>
        <v>6.947720533862555</v>
      </c>
      <c r="E25" s="6">
        <f>SUM(E20:E24)</f>
        <v>6.960281823516542</v>
      </c>
      <c r="F25" s="6">
        <f>SUM(F20:F24)</f>
        <v>7.246654422997741</v>
      </c>
      <c r="G25" s="6">
        <f>SUM(G20:G24)</f>
        <v>6.33759061822489</v>
      </c>
      <c r="H25" s="6">
        <f>SUM(H20:H24)</f>
        <v>7.2353638150555355</v>
      </c>
      <c r="I25" s="6">
        <f>SUM(I20:I24)</f>
        <v>6.774823732594912</v>
      </c>
      <c r="J25" s="6">
        <f>SUM(J20:J24)</f>
        <v>7.383188233062229</v>
      </c>
      <c r="K25" s="6">
        <f>SUM(K20:K24)</f>
        <v>6.677319705240791</v>
      </c>
      <c r="L25" s="6"/>
      <c r="M25" s="6">
        <f t="shared" si="3"/>
        <v>6.922785513933403</v>
      </c>
      <c r="N25" s="6">
        <f t="shared" si="4"/>
        <v>0.3116800747546717</v>
      </c>
      <c r="O25" s="2"/>
      <c r="R25" s="10">
        <f>SUM(R20:R23)</f>
        <v>18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23.25">
      <c r="B27" s="2"/>
      <c r="C27" s="2" t="s">
        <v>73</v>
      </c>
      <c r="D27" s="2"/>
      <c r="E27" s="2"/>
      <c r="F27" s="3" t="s">
        <v>72</v>
      </c>
      <c r="G27" s="2"/>
      <c r="H27" s="2"/>
      <c r="I27" s="2"/>
      <c r="J27" s="2"/>
      <c r="K27" s="2"/>
      <c r="L27" s="2"/>
      <c r="M27" s="2"/>
      <c r="N27" s="2"/>
      <c r="O27" s="2"/>
    </row>
    <row r="28" spans="1:6" ht="23.25">
      <c r="A28" s="1" t="s">
        <v>85</v>
      </c>
      <c r="C28" s="1" t="s">
        <v>74</v>
      </c>
      <c r="F28" s="3" t="s">
        <v>86</v>
      </c>
    </row>
    <row r="29" spans="1:6" ht="23.25">
      <c r="A29" s="1" t="s">
        <v>88</v>
      </c>
      <c r="C29" s="1" t="s">
        <v>74</v>
      </c>
      <c r="F29" s="3" t="s">
        <v>89</v>
      </c>
    </row>
    <row r="30" ht="13.5">
      <c r="F30"/>
    </row>
    <row r="31" spans="1:8" ht="12.75">
      <c r="A31" s="1" t="s">
        <v>45</v>
      </c>
      <c r="B31" s="1" t="s">
        <v>46</v>
      </c>
      <c r="C31" s="1" t="s">
        <v>47</v>
      </c>
      <c r="D31" s="1" t="s">
        <v>48</v>
      </c>
      <c r="E31" s="1" t="s">
        <v>49</v>
      </c>
      <c r="F31" s="1" t="s">
        <v>50</v>
      </c>
      <c r="G31" s="1" t="s">
        <v>51</v>
      </c>
      <c r="H31" s="1" t="s">
        <v>52</v>
      </c>
    </row>
    <row r="32" spans="1:8" ht="12.75">
      <c r="A32" s="1" t="s">
        <v>53</v>
      </c>
      <c r="B32" s="1" t="s">
        <v>16</v>
      </c>
      <c r="C32" s="1" t="s">
        <v>54</v>
      </c>
      <c r="D32" s="1">
        <v>20</v>
      </c>
      <c r="E32" s="1">
        <v>10</v>
      </c>
      <c r="F32" s="1">
        <v>0</v>
      </c>
      <c r="G32" s="1">
        <v>-700</v>
      </c>
      <c r="H32" s="1" t="s">
        <v>55</v>
      </c>
    </row>
    <row r="33" spans="1:8" ht="12.75">
      <c r="A33" s="1" t="s">
        <v>53</v>
      </c>
      <c r="B33" s="1" t="s">
        <v>41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</row>
    <row r="34" spans="1:8" ht="12.75">
      <c r="A34" s="1" t="s">
        <v>53</v>
      </c>
      <c r="B34" s="1" t="s">
        <v>34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58</v>
      </c>
    </row>
    <row r="35" spans="1:22" ht="12.75">
      <c r="A35" s="1" t="s">
        <v>53</v>
      </c>
      <c r="B35" s="1" t="s">
        <v>35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59</v>
      </c>
      <c r="M35" s="1" t="s">
        <v>75</v>
      </c>
      <c r="N35" s="1" t="s">
        <v>75</v>
      </c>
      <c r="O35" s="1" t="s">
        <v>75</v>
      </c>
      <c r="P35" s="1" t="s">
        <v>75</v>
      </c>
      <c r="Q35" s="1" t="s">
        <v>75</v>
      </c>
      <c r="R35" s="1" t="s">
        <v>75</v>
      </c>
      <c r="S35" s="1" t="s">
        <v>75</v>
      </c>
      <c r="T35" s="1" t="s">
        <v>75</v>
      </c>
      <c r="U35" s="1" t="s">
        <v>75</v>
      </c>
      <c r="V35" s="1" t="s">
        <v>75</v>
      </c>
    </row>
    <row r="36" spans="1:8" ht="12.75">
      <c r="A36" s="1" t="s">
        <v>60</v>
      </c>
      <c r="B36" s="1" t="s">
        <v>36</v>
      </c>
      <c r="C36" s="1" t="s">
        <v>54</v>
      </c>
      <c r="D36" s="1">
        <v>20</v>
      </c>
      <c r="E36" s="1">
        <v>10</v>
      </c>
      <c r="F36" s="1">
        <v>250</v>
      </c>
      <c r="G36" s="1">
        <v>-250</v>
      </c>
      <c r="H36" s="1" t="s">
        <v>61</v>
      </c>
    </row>
    <row r="37" spans="1:22" ht="12.75">
      <c r="A37" s="1" t="s">
        <v>60</v>
      </c>
      <c r="B37" s="1" t="s">
        <v>37</v>
      </c>
      <c r="C37" s="1" t="s">
        <v>54</v>
      </c>
      <c r="D37" s="1">
        <v>20</v>
      </c>
      <c r="E37" s="1">
        <v>10</v>
      </c>
      <c r="F37" s="1">
        <v>250</v>
      </c>
      <c r="G37" s="1">
        <v>-250</v>
      </c>
      <c r="H37" s="1" t="s">
        <v>62</v>
      </c>
      <c r="M37" s="1" t="s">
        <v>75</v>
      </c>
      <c r="N37" s="1" t="s">
        <v>75</v>
      </c>
      <c r="O37" s="1" t="s">
        <v>75</v>
      </c>
      <c r="P37" s="1" t="s">
        <v>75</v>
      </c>
      <c r="Q37" s="1" t="s">
        <v>75</v>
      </c>
      <c r="R37" s="1" t="s">
        <v>75</v>
      </c>
      <c r="S37" s="1" t="s">
        <v>75</v>
      </c>
      <c r="T37" s="1" t="s">
        <v>75</v>
      </c>
      <c r="U37" s="1" t="s">
        <v>75</v>
      </c>
      <c r="V37" s="1" t="s">
        <v>75</v>
      </c>
    </row>
    <row r="38" spans="1:22" ht="12.75">
      <c r="A38" s="1" t="s">
        <v>60</v>
      </c>
      <c r="B38" s="1" t="s">
        <v>38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58</v>
      </c>
      <c r="M38" s="1" t="s">
        <v>75</v>
      </c>
      <c r="N38" s="1" t="s">
        <v>75</v>
      </c>
      <c r="O38" s="1" t="s">
        <v>75</v>
      </c>
      <c r="P38" s="1" t="s">
        <v>75</v>
      </c>
      <c r="Q38" s="1" t="s">
        <v>75</v>
      </c>
      <c r="R38" s="1" t="s">
        <v>75</v>
      </c>
      <c r="S38" s="1" t="s">
        <v>75</v>
      </c>
      <c r="T38" s="1" t="s">
        <v>75</v>
      </c>
      <c r="U38" s="1" t="s">
        <v>75</v>
      </c>
      <c r="V38" s="1" t="s">
        <v>75</v>
      </c>
    </row>
    <row r="39" spans="1:8" ht="12.75">
      <c r="A39" s="1" t="s">
        <v>60</v>
      </c>
      <c r="B39" s="1" t="s">
        <v>39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60</v>
      </c>
      <c r="B40" s="1" t="s">
        <v>44</v>
      </c>
      <c r="C40" s="1" t="s">
        <v>64</v>
      </c>
      <c r="D40" s="1">
        <v>20</v>
      </c>
      <c r="E40" s="1">
        <v>10</v>
      </c>
      <c r="F40" s="1">
        <v>500</v>
      </c>
      <c r="G40" s="1">
        <v>-500</v>
      </c>
      <c r="H40" s="1" t="s">
        <v>65</v>
      </c>
    </row>
    <row r="41" spans="1:8" ht="12.75">
      <c r="A41" s="1" t="s">
        <v>66</v>
      </c>
      <c r="B41" s="1" t="s">
        <v>40</v>
      </c>
      <c r="C41" s="1" t="s">
        <v>54</v>
      </c>
      <c r="D41" s="1">
        <v>20</v>
      </c>
      <c r="E41" s="1">
        <v>10</v>
      </c>
      <c r="F41" s="1">
        <v>500</v>
      </c>
      <c r="G41" s="1">
        <v>-501</v>
      </c>
      <c r="H41" s="1" t="s">
        <v>67</v>
      </c>
    </row>
    <row r="42" spans="1:8" ht="12.75">
      <c r="A42" s="1" t="s">
        <v>66</v>
      </c>
      <c r="B42" s="1" t="s">
        <v>42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68</v>
      </c>
    </row>
    <row r="43" spans="1:8" ht="12.75">
      <c r="A43" s="1" t="s">
        <v>66</v>
      </c>
      <c r="B43" s="1" t="s">
        <v>43</v>
      </c>
      <c r="C43" s="1" t="s">
        <v>54</v>
      </c>
      <c r="D43" s="1">
        <v>20</v>
      </c>
      <c r="E43" s="1">
        <v>10</v>
      </c>
      <c r="F43" s="1">
        <v>500</v>
      </c>
      <c r="G43" s="1">
        <v>-500</v>
      </c>
      <c r="H43" s="1" t="s">
        <v>69</v>
      </c>
    </row>
    <row r="46" spans="1:2" ht="12.75">
      <c r="A46" s="9" t="s">
        <v>81</v>
      </c>
      <c r="B46" s="9"/>
    </row>
    <row r="47" spans="2:5" ht="12.75">
      <c r="B47" s="1" t="s">
        <v>77</v>
      </c>
      <c r="C47" s="1" t="s">
        <v>78</v>
      </c>
      <c r="D47" s="1" t="s">
        <v>79</v>
      </c>
      <c r="E47" s="1" t="s">
        <v>80</v>
      </c>
    </row>
    <row r="48" ht="12.75">
      <c r="A48" s="1" t="s">
        <v>10</v>
      </c>
    </row>
    <row r="49" spans="1:15" ht="12.75">
      <c r="A49" s="1" t="s">
        <v>27</v>
      </c>
      <c r="B49" s="2">
        <v>35.81575943996606</v>
      </c>
      <c r="C49" s="2">
        <v>35.77454603309291</v>
      </c>
      <c r="D49" s="2">
        <v>34.88845778532032</v>
      </c>
      <c r="E49" s="2">
        <v>36.10425328807806</v>
      </c>
      <c r="F49" s="2"/>
      <c r="G49" s="2">
        <f>AVERAGE(B49:E49)</f>
        <v>35.64575413661434</v>
      </c>
      <c r="H49" s="2">
        <f>STDEV(B49:E49)</f>
        <v>0.525740237297285</v>
      </c>
      <c r="I49" s="2"/>
      <c r="K49" s="2"/>
      <c r="L49" s="2"/>
      <c r="M49" s="2"/>
      <c r="N49" s="2"/>
      <c r="O49" s="2"/>
    </row>
    <row r="50" spans="1:15" ht="12.75">
      <c r="A50" s="1" t="s">
        <v>24</v>
      </c>
      <c r="B50" s="2">
        <v>35.75958633856598</v>
      </c>
      <c r="C50" s="2">
        <v>35.64624946966482</v>
      </c>
      <c r="D50" s="2">
        <v>35.90383326262198</v>
      </c>
      <c r="E50" s="2">
        <v>35.96565337293169</v>
      </c>
      <c r="F50" s="2"/>
      <c r="G50" s="2">
        <f aca="true" t="shared" si="5" ref="G50:G69">AVERAGE(B50:E50)</f>
        <v>35.818830610946115</v>
      </c>
      <c r="H50" s="2">
        <f aca="true" t="shared" si="6" ref="H50:H69">STDEV(B50:E50)</f>
        <v>0.14384773010126894</v>
      </c>
      <c r="I50" s="2"/>
      <c r="K50" s="2"/>
      <c r="L50" s="2"/>
      <c r="M50" s="2"/>
      <c r="N50" s="2"/>
      <c r="O50" s="2"/>
    </row>
    <row r="51" spans="1:15" ht="12.75">
      <c r="A51" s="1" t="s">
        <v>23</v>
      </c>
      <c r="B51" s="2">
        <v>25.579193890538818</v>
      </c>
      <c r="C51" s="2">
        <v>24.806442511667374</v>
      </c>
      <c r="D51" s="2">
        <v>25.115543063215956</v>
      </c>
      <c r="E51" s="2">
        <v>24.930082732286806</v>
      </c>
      <c r="F51" s="2"/>
      <c r="G51" s="2">
        <f t="shared" si="5"/>
        <v>25.107815549427237</v>
      </c>
      <c r="H51" s="2">
        <f t="shared" si="6"/>
        <v>0.3389552168630846</v>
      </c>
      <c r="I51" s="2"/>
      <c r="K51" s="2"/>
      <c r="L51" s="2"/>
      <c r="M51" s="2"/>
      <c r="N51" s="2"/>
      <c r="O51" s="2"/>
    </row>
    <row r="52" spans="1:15" ht="12.75">
      <c r="A52" s="1" t="s">
        <v>20</v>
      </c>
      <c r="B52" s="2">
        <v>0.2884938481120068</v>
      </c>
      <c r="C52" s="2">
        <v>0.13394357233771742</v>
      </c>
      <c r="D52" s="2">
        <v>0.12364022061943149</v>
      </c>
      <c r="E52" s="2">
        <v>0.2575837929571489</v>
      </c>
      <c r="F52" s="2"/>
      <c r="G52" s="2">
        <f t="shared" si="5"/>
        <v>0.20091535850657616</v>
      </c>
      <c r="H52" s="2">
        <f t="shared" si="6"/>
        <v>0.08433656854684872</v>
      </c>
      <c r="I52" s="2"/>
      <c r="K52" s="2"/>
      <c r="L52" s="2"/>
      <c r="M52" s="2"/>
      <c r="N52" s="2"/>
      <c r="O52" s="2"/>
    </row>
    <row r="53" spans="1:15" ht="12.75">
      <c r="A53" s="1" t="s">
        <v>25</v>
      </c>
      <c r="B53" s="2">
        <v>0.08242681374628766</v>
      </c>
      <c r="C53" s="2">
        <v>0.12364022061943149</v>
      </c>
      <c r="D53" s="2">
        <v>0.2575837929571489</v>
      </c>
      <c r="E53" s="2">
        <v>0.46365082732286805</v>
      </c>
      <c r="F53" s="2"/>
      <c r="G53" s="2">
        <f t="shared" si="5"/>
        <v>0.23182541366143403</v>
      </c>
      <c r="H53" s="2">
        <f t="shared" si="6"/>
        <v>0.17168818069723402</v>
      </c>
      <c r="I53" s="2"/>
      <c r="K53" s="2"/>
      <c r="L53" s="2"/>
      <c r="M53" s="2"/>
      <c r="N53" s="2"/>
      <c r="O53" s="2"/>
    </row>
    <row r="54" spans="1:15" ht="12.75">
      <c r="A54" s="1" t="s">
        <v>16</v>
      </c>
      <c r="B54" s="2">
        <v>0.13</v>
      </c>
      <c r="C54" s="2">
        <v>0.34</v>
      </c>
      <c r="D54" s="2">
        <v>0.1</v>
      </c>
      <c r="E54" s="2">
        <v>0.14</v>
      </c>
      <c r="F54" s="2"/>
      <c r="G54" s="2">
        <f t="shared" si="5"/>
        <v>0.17750000000000002</v>
      </c>
      <c r="H54" s="2">
        <f t="shared" si="6"/>
        <v>0.10965856099730659</v>
      </c>
      <c r="I54" s="2"/>
      <c r="J54" s="2"/>
      <c r="K54" s="2"/>
      <c r="L54" s="2"/>
      <c r="M54" s="2"/>
      <c r="N54" s="2"/>
      <c r="O54" s="2"/>
    </row>
    <row r="55" spans="1:15" ht="12.75">
      <c r="A55" s="1" t="s">
        <v>26</v>
      </c>
      <c r="B55" s="2">
        <v>0.19</v>
      </c>
      <c r="C55" s="2">
        <v>0</v>
      </c>
      <c r="D55" s="2">
        <v>0</v>
      </c>
      <c r="E55" s="2">
        <v>0.05</v>
      </c>
      <c r="F55" s="2"/>
      <c r="G55" s="2">
        <f t="shared" si="5"/>
        <v>0.06</v>
      </c>
      <c r="H55" s="2">
        <f t="shared" si="6"/>
        <v>0.08981462390204988</v>
      </c>
      <c r="I55" s="2"/>
      <c r="J55" s="2"/>
      <c r="K55" s="2"/>
      <c r="L55" s="2"/>
      <c r="M55" s="2"/>
      <c r="N55" s="2"/>
      <c r="O55" s="2"/>
    </row>
    <row r="56" spans="1:15" ht="12.75">
      <c r="A56" s="1" t="s">
        <v>18</v>
      </c>
      <c r="B56" s="2">
        <v>0.05</v>
      </c>
      <c r="C56" s="2">
        <v>0</v>
      </c>
      <c r="D56" s="2">
        <v>0.02</v>
      </c>
      <c r="E56" s="2">
        <v>0.03</v>
      </c>
      <c r="F56" s="2"/>
      <c r="G56" s="2">
        <f t="shared" si="5"/>
        <v>0.025</v>
      </c>
      <c r="H56" s="2">
        <f t="shared" si="6"/>
        <v>0.020816659994661327</v>
      </c>
      <c r="I56" s="2"/>
      <c r="J56" s="2"/>
      <c r="K56" s="2"/>
      <c r="L56" s="2"/>
      <c r="M56" s="2"/>
      <c r="N56" s="2"/>
      <c r="O56" s="2"/>
    </row>
    <row r="57" spans="1:15" ht="12.75">
      <c r="A57" s="1" t="s">
        <v>19</v>
      </c>
      <c r="B57" s="2">
        <v>0.04</v>
      </c>
      <c r="C57" s="2">
        <v>0</v>
      </c>
      <c r="D57" s="2">
        <v>0</v>
      </c>
      <c r="E57" s="2">
        <v>0.05</v>
      </c>
      <c r="F57" s="2"/>
      <c r="G57" s="2">
        <f t="shared" si="5"/>
        <v>0.0225</v>
      </c>
      <c r="H57" s="2">
        <f t="shared" si="6"/>
        <v>0.026299556396765837</v>
      </c>
      <c r="I57" s="2"/>
      <c r="J57" s="2"/>
      <c r="K57" s="2"/>
      <c r="L57" s="2"/>
      <c r="M57" s="2"/>
      <c r="N57" s="2"/>
      <c r="O57" s="2"/>
    </row>
    <row r="58" spans="1:15" ht="12.75">
      <c r="A58" s="1" t="s">
        <v>21</v>
      </c>
      <c r="B58" s="2">
        <v>0.04</v>
      </c>
      <c r="C58" s="2">
        <v>0.04</v>
      </c>
      <c r="D58" s="2">
        <v>0</v>
      </c>
      <c r="E58" s="2">
        <v>0</v>
      </c>
      <c r="F58" s="2"/>
      <c r="G58" s="2">
        <f t="shared" si="5"/>
        <v>0.02</v>
      </c>
      <c r="H58" s="2">
        <f t="shared" si="6"/>
        <v>0.023094010767585032</v>
      </c>
      <c r="I58" s="2"/>
      <c r="J58" s="2"/>
      <c r="K58" s="2"/>
      <c r="L58" s="2"/>
      <c r="M58" s="2"/>
      <c r="N58" s="2"/>
      <c r="O58" s="2"/>
    </row>
    <row r="59" spans="1:15" ht="12.75">
      <c r="A59" s="1" t="s">
        <v>17</v>
      </c>
      <c r="B59" s="2">
        <v>0</v>
      </c>
      <c r="C59" s="2">
        <v>0</v>
      </c>
      <c r="D59" s="2">
        <v>0</v>
      </c>
      <c r="E59" s="2">
        <v>0</v>
      </c>
      <c r="F59" s="2"/>
      <c r="G59" s="2">
        <f t="shared" si="5"/>
        <v>0</v>
      </c>
      <c r="H59" s="2">
        <f t="shared" si="6"/>
        <v>0</v>
      </c>
      <c r="I59" s="2"/>
      <c r="J59" s="2"/>
      <c r="K59" s="2"/>
      <c r="L59" s="2"/>
      <c r="M59" s="2"/>
      <c r="N59" s="2"/>
      <c r="O59" s="2"/>
    </row>
    <row r="60" spans="1:15" ht="12.75">
      <c r="A60" s="1" t="s">
        <v>22</v>
      </c>
      <c r="B60" s="2">
        <v>0</v>
      </c>
      <c r="C60" s="2">
        <v>0</v>
      </c>
      <c r="D60" s="2">
        <v>0</v>
      </c>
      <c r="E60" s="2">
        <v>0</v>
      </c>
      <c r="F60" s="2"/>
      <c r="G60" s="2">
        <f t="shared" si="5"/>
        <v>0</v>
      </c>
      <c r="H60" s="2">
        <f t="shared" si="6"/>
        <v>0</v>
      </c>
      <c r="I60" s="2"/>
      <c r="J60" s="2"/>
      <c r="K60" s="2"/>
      <c r="L60" s="2"/>
      <c r="M60" s="2"/>
      <c r="N60" s="2"/>
      <c r="O60" s="2"/>
    </row>
    <row r="61" spans="1:15" ht="12.75">
      <c r="A61" s="1" t="s">
        <v>28</v>
      </c>
      <c r="B61" s="2">
        <f>SUM(B49:B53)</f>
        <v>97.52546033092915</v>
      </c>
      <c r="C61" s="2">
        <f>SUM(C49:C53)</f>
        <v>96.48482180738225</v>
      </c>
      <c r="D61" s="2">
        <f>SUM(D49:D53)</f>
        <v>96.28905812473484</v>
      </c>
      <c r="E61" s="2">
        <f>SUM(E49:E53)</f>
        <v>97.72122401357657</v>
      </c>
      <c r="F61" s="2"/>
      <c r="G61" s="2">
        <f t="shared" si="5"/>
        <v>97.00514106915571</v>
      </c>
      <c r="H61" s="2">
        <f t="shared" si="6"/>
        <v>0.7227295102401721</v>
      </c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1" t="s">
        <v>29</v>
      </c>
      <c r="B63" s="2" t="s">
        <v>30</v>
      </c>
      <c r="C63" s="2" t="s">
        <v>31</v>
      </c>
      <c r="D63" s="2" t="s">
        <v>32</v>
      </c>
      <c r="E63" s="2" t="s">
        <v>82</v>
      </c>
      <c r="F63" s="2"/>
      <c r="G63" s="1" t="s">
        <v>70</v>
      </c>
      <c r="H63" s="1" t="s">
        <v>71</v>
      </c>
      <c r="J63" s="2" t="s">
        <v>83</v>
      </c>
      <c r="L63" s="1" t="s">
        <v>87</v>
      </c>
      <c r="M63" s="2"/>
      <c r="N63" s="2"/>
      <c r="O63" s="2"/>
    </row>
    <row r="64" spans="1:15" ht="12.75">
      <c r="A64" s="1" t="s">
        <v>41</v>
      </c>
      <c r="B64" s="2">
        <v>1.9843371774929641</v>
      </c>
      <c r="C64" s="2">
        <v>1.9344714704538282</v>
      </c>
      <c r="D64" s="2">
        <v>1.9249150208454104</v>
      </c>
      <c r="E64" s="2">
        <v>2.013298564171294</v>
      </c>
      <c r="F64" s="2"/>
      <c r="G64" s="2">
        <f aca="true" t="shared" si="7" ref="G62:G70">AVERAGE(B64:E64)</f>
        <v>1.964255558240874</v>
      </c>
      <c r="H64" s="2">
        <f aca="true" t="shared" si="8" ref="H62:H70">STDEV(B64:E64)</f>
        <v>0.041806130452957745</v>
      </c>
      <c r="I64" s="2">
        <v>1.98</v>
      </c>
      <c r="J64" s="7">
        <v>0.99</v>
      </c>
      <c r="K64" s="2">
        <v>5</v>
      </c>
      <c r="L64" s="2">
        <f>J64*K64*2</f>
        <v>9.9</v>
      </c>
      <c r="M64" s="2"/>
      <c r="N64" s="2"/>
      <c r="O64" s="2"/>
    </row>
    <row r="65" spans="1:15" ht="12.75">
      <c r="A65" s="1" t="s">
        <v>37</v>
      </c>
      <c r="B65" s="2">
        <v>0.022978259428608854</v>
      </c>
      <c r="C65" s="2">
        <v>0.010433450344104617</v>
      </c>
      <c r="D65" s="2">
        <v>0.009514546727074719</v>
      </c>
      <c r="E65" s="2">
        <v>0.020696473527062026</v>
      </c>
      <c r="F65" s="2"/>
      <c r="G65" s="2">
        <f t="shared" si="7"/>
        <v>0.015905682506712555</v>
      </c>
      <c r="H65" s="2">
        <f t="shared" si="8"/>
        <v>0.006922546841349866</v>
      </c>
      <c r="I65" s="2">
        <v>0.02</v>
      </c>
      <c r="J65" s="7">
        <v>0.01</v>
      </c>
      <c r="K65" s="2">
        <v>6</v>
      </c>
      <c r="L65" s="2">
        <f>J65*K65*2</f>
        <v>0.12</v>
      </c>
      <c r="M65" s="2"/>
      <c r="N65" s="2"/>
      <c r="O65" s="2"/>
    </row>
    <row r="66" spans="1:15" ht="12.75">
      <c r="A66" s="1" t="s">
        <v>40</v>
      </c>
      <c r="B66" s="2">
        <v>2.042923413764958</v>
      </c>
      <c r="C66" s="2">
        <v>1.9375602793480375</v>
      </c>
      <c r="D66" s="2">
        <v>1.9380079996434878</v>
      </c>
      <c r="E66" s="2">
        <v>2.0085664227632027</v>
      </c>
      <c r="F66" s="2"/>
      <c r="G66" s="2">
        <f t="shared" si="7"/>
        <v>1.9817645288799213</v>
      </c>
      <c r="H66" s="2">
        <f t="shared" si="8"/>
        <v>0.05268586225168951</v>
      </c>
      <c r="I66" s="2">
        <v>1.98</v>
      </c>
      <c r="J66" s="7">
        <v>1.99</v>
      </c>
      <c r="K66" s="2">
        <v>3</v>
      </c>
      <c r="L66" s="2">
        <f>J66*K66</f>
        <v>5.97</v>
      </c>
      <c r="M66" s="2"/>
      <c r="N66" s="2"/>
      <c r="O66" s="2"/>
    </row>
    <row r="67" spans="1:15" ht="12.75">
      <c r="A67" s="1" t="s">
        <v>44</v>
      </c>
      <c r="B67" s="2">
        <v>1.0232931852718425</v>
      </c>
      <c r="C67" s="2">
        <v>0.999598401634159</v>
      </c>
      <c r="D67" s="2">
        <v>0.9630646676010213</v>
      </c>
      <c r="E67" s="2">
        <v>1.0405945126030731</v>
      </c>
      <c r="F67" s="2"/>
      <c r="G67" s="2">
        <f t="shared" si="7"/>
        <v>1.006637691777524</v>
      </c>
      <c r="H67" s="2">
        <f t="shared" si="8"/>
        <v>0.03355905831876765</v>
      </c>
      <c r="I67" s="2">
        <v>0.98</v>
      </c>
      <c r="J67" s="7">
        <v>0.98</v>
      </c>
      <c r="K67" s="2">
        <v>2</v>
      </c>
      <c r="L67" s="2">
        <f>J67*K67</f>
        <v>1.96</v>
      </c>
      <c r="M67" s="2"/>
      <c r="N67" s="2"/>
      <c r="O67" s="2"/>
    </row>
    <row r="68" spans="1:15" ht="12.75">
      <c r="A68" s="1" t="s">
        <v>42</v>
      </c>
      <c r="B68" s="2">
        <v>0.006608035729260183</v>
      </c>
      <c r="C68" s="2">
        <v>0.009693690415483612</v>
      </c>
      <c r="D68" s="2">
        <v>0.01995125247305982</v>
      </c>
      <c r="E68" s="2">
        <v>0.03749662296471851</v>
      </c>
      <c r="F68" s="2"/>
      <c r="G68" s="2">
        <f t="shared" si="7"/>
        <v>0.01843740039563053</v>
      </c>
      <c r="H68" s="2">
        <f t="shared" si="8"/>
        <v>0.013927575114106805</v>
      </c>
      <c r="I68" s="2">
        <v>0.02</v>
      </c>
      <c r="J68" s="7">
        <v>0.02</v>
      </c>
      <c r="K68" s="2">
        <v>2</v>
      </c>
      <c r="L68" s="2">
        <f>J68*K68</f>
        <v>0.04</v>
      </c>
      <c r="M68" s="2"/>
      <c r="N68" s="2"/>
      <c r="O68" s="2"/>
    </row>
    <row r="69" spans="1:15" ht="12.75">
      <c r="A69" s="1" t="s">
        <v>76</v>
      </c>
      <c r="B69" s="2">
        <v>1.7518718726664466</v>
      </c>
      <c r="C69" s="2">
        <v>2.4337769235228306</v>
      </c>
      <c r="D69" s="2">
        <v>2.5382817763318752</v>
      </c>
      <c r="E69" s="2">
        <v>1.6274467985559646</v>
      </c>
      <c r="F69" s="2"/>
      <c r="G69" s="2">
        <f t="shared" si="7"/>
        <v>2.087844342769279</v>
      </c>
      <c r="H69" s="2">
        <f t="shared" si="8"/>
        <v>0.4645451651403845</v>
      </c>
      <c r="I69" s="2">
        <v>2</v>
      </c>
      <c r="J69" s="7">
        <v>2</v>
      </c>
      <c r="K69" s="2"/>
      <c r="L69" s="2"/>
      <c r="M69" s="2"/>
      <c r="N69" s="2"/>
      <c r="O69" s="2"/>
    </row>
    <row r="70" spans="1:15" ht="12.75">
      <c r="A70" s="1" t="s">
        <v>28</v>
      </c>
      <c r="B70" s="2">
        <f>SUM(B64:B69)</f>
        <v>6.832011944354081</v>
      </c>
      <c r="C70" s="2">
        <f>SUM(C64:C69)</f>
        <v>7.325534215718443</v>
      </c>
      <c r="D70" s="2">
        <f>SUM(D64:D69)</f>
        <v>7.393735263621929</v>
      </c>
      <c r="E70" s="2">
        <f>SUM(E64:E69)</f>
        <v>6.748099394585315</v>
      </c>
      <c r="F70" s="2"/>
      <c r="G70" s="2">
        <f t="shared" si="7"/>
        <v>7.074845204569943</v>
      </c>
      <c r="H70" s="2">
        <f t="shared" si="8"/>
        <v>0.33179645702464433</v>
      </c>
      <c r="I70" s="2"/>
      <c r="J70" s="2"/>
      <c r="K70" s="2"/>
      <c r="L70" s="10">
        <f>SUM(L64:L69)</f>
        <v>17.99</v>
      </c>
      <c r="M70" s="2"/>
      <c r="N70" s="2"/>
      <c r="O70" s="2"/>
    </row>
    <row r="71" spans="1:15" ht="12.75">
      <c r="A71" s="1" t="s">
        <v>75</v>
      </c>
      <c r="B71" s="2" t="s">
        <v>75</v>
      </c>
      <c r="C71" s="2" t="s">
        <v>75</v>
      </c>
      <c r="D71" s="2" t="s">
        <v>75</v>
      </c>
      <c r="E71" s="2" t="s">
        <v>75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6:15" ht="12.75"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6" ht="23.25">
      <c r="A73" s="1" t="s">
        <v>88</v>
      </c>
      <c r="C73" s="1" t="s">
        <v>74</v>
      </c>
      <c r="F73" s="3" t="s">
        <v>89</v>
      </c>
    </row>
    <row r="74" spans="6:15" ht="12.75"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6:15" ht="12.75"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6:15" ht="12.75"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6:15" ht="12.75"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6:15" ht="12.75"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1" t="s">
        <v>75</v>
      </c>
      <c r="B79" s="2" t="s">
        <v>75</v>
      </c>
      <c r="C79" s="2" t="s">
        <v>75</v>
      </c>
      <c r="D79" s="2" t="s">
        <v>75</v>
      </c>
      <c r="E79" s="2" t="s">
        <v>75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1" t="s">
        <v>75</v>
      </c>
      <c r="B80" s="2" t="s">
        <v>75</v>
      </c>
      <c r="C80" s="2" t="s">
        <v>75</v>
      </c>
      <c r="D80" s="2" t="s">
        <v>75</v>
      </c>
      <c r="E80" s="2" t="s">
        <v>75</v>
      </c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2008-06-17T01:41:11Z</dcterms:created>
  <dcterms:modified xsi:type="dcterms:W3CDTF">2008-06-18T00:40:50Z</dcterms:modified>
  <cp:category/>
  <cp:version/>
  <cp:contentType/>
  <cp:contentStatus/>
</cp:coreProperties>
</file>