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72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<sst xmlns="http://schemas.openxmlformats.org/spreadsheetml/2006/main" count="104" uniqueCount="72">
  <si>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chabasite-Ca703chabasite-Ca703chabasite-Ca703chabasite-Ca703chabasite-Ca703chabasite-Ca703chabasite-Ca703chabasite-Ca703chabasite-Ca703chabasite-Ca703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</si>
  <si>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</si>
  <si>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</si>
  <si>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</si>
  <si>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</si>
  <si>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</si>
  <si>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</si>
  <si>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</si>
  <si>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</si>
  <si>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</si>
  <si>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</si>
  <si>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</si>
  <si>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</si>
  <si>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</si>
  <si>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</si>
  <si>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</si>
  <si>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</si>
  <si>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</si>
  <si>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</si>
  <si>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</si>
  <si>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</si>
  <si>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</si>
  <si>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</si>
  <si>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</si>
  <si>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MnO</t>
  </si>
  <si>
    <t>Fe2O3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</si>
  <si>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</si>
  <si>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</si>
  <si>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</si>
  <si>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</si>
  <si>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</si>
  <si>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</si>
  <si>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</si>
  <si>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</si>
  <si>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</si>
  <si>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</si>
  <si>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</si>
  <si>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</si>
  <si>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</si>
  <si>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</si>
  <si>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</si>
  <si>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</si>
  <si>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</si>
  <si>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</si>
  <si>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</si>
  <si>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</si>
  <si>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</si>
  <si>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</si>
  <si>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</si>
  <si>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</si>
  <si>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</si>
  <si>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</si>
  <si>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</si>
  <si>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</si>
  <si>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</si>
  <si>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</si>
  <si>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</si>
  <si>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</si>
  <si>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</si>
  <si>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</si>
  <si>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rhod-791</t>
  </si>
  <si>
    <t>chrom-s</t>
  </si>
  <si>
    <t>LIF</t>
  </si>
  <si>
    <t>fayalite</t>
  </si>
  <si>
    <t>rutile1</t>
  </si>
  <si>
    <t>not in the wds scan</t>
  </si>
  <si>
    <r>
      <t>Ca(Si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·6H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</si>
  <si>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H2O*</t>
  </si>
  <si>
    <t>ideal</t>
  </si>
  <si>
    <t>measured</t>
  </si>
  <si>
    <r>
      <t>(Ca</t>
    </r>
    <r>
      <rPr>
        <vertAlign val="subscript"/>
        <sz val="14"/>
        <rFont val="Times New Roman"/>
        <family val="1"/>
      </rPr>
      <t>0.90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4.10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1.90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12</t>
    </r>
    <r>
      <rPr>
        <sz val="14"/>
        <rFont val="Times New Roman"/>
        <family val="1"/>
      </rPr>
      <t>·5.89H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</si>
  <si>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 estimated by difference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</si>
</sst>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0"/>
  </numFmts>
  <fonts count="8">
    <font>
      <sz val="10"/>
      <name val="Courier New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workbookViewId="0" topLeftCell="A1">
      <selection activeCell="K32" sqref="K32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29" ht="12.75">
      <c r="A4" s="1" t="s">
        <v>20</v>
      </c>
      <c r="B4" s="2">
        <v>48.34</v>
      </c>
      <c r="C4" s="2">
        <v>48.51</v>
      </c>
      <c r="D4" s="2">
        <v>49.35</v>
      </c>
      <c r="E4" s="2">
        <v>49.96</v>
      </c>
      <c r="F4" s="2">
        <v>49.43</v>
      </c>
      <c r="G4" s="2">
        <v>48.63</v>
      </c>
      <c r="H4" s="2">
        <v>49.63</v>
      </c>
      <c r="I4" s="2">
        <v>49.18</v>
      </c>
      <c r="J4" s="2">
        <v>49.71</v>
      </c>
      <c r="K4" s="2">
        <v>48.52</v>
      </c>
      <c r="L4" s="2"/>
      <c r="M4" s="2">
        <f>AVERAGE(B4:K4)</f>
        <v>49.126</v>
      </c>
      <c r="N4" s="2">
        <f>STDEV(B4:K4)</f>
        <v>0.5818208964587067</v>
      </c>
      <c r="O4" s="2"/>
      <c r="P4" s="2"/>
      <c r="Q4" s="2"/>
      <c r="R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>
      <c r="A5" s="1" t="s">
        <v>22</v>
      </c>
      <c r="B5" s="2">
        <v>19.85</v>
      </c>
      <c r="C5" s="2">
        <v>19.6</v>
      </c>
      <c r="D5" s="2">
        <v>19.76</v>
      </c>
      <c r="E5" s="2">
        <v>19.73</v>
      </c>
      <c r="F5" s="2">
        <v>19.42</v>
      </c>
      <c r="G5" s="2">
        <v>19.54</v>
      </c>
      <c r="H5" s="2">
        <v>19.66</v>
      </c>
      <c r="I5" s="2">
        <v>19.84</v>
      </c>
      <c r="J5" s="2">
        <v>19.71</v>
      </c>
      <c r="K5" s="2">
        <v>20.15</v>
      </c>
      <c r="L5" s="2"/>
      <c r="M5" s="2">
        <f aca="true" t="shared" si="0" ref="M5:M15">AVERAGE(B5:K5)</f>
        <v>19.726000000000003</v>
      </c>
      <c r="N5" s="2">
        <f aca="true" t="shared" si="1" ref="N5:N15">STDEV(B5:K5)</f>
        <v>0.19945481248187488</v>
      </c>
      <c r="O5" s="2"/>
      <c r="P5" s="2"/>
      <c r="Q5" s="2"/>
      <c r="R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>
      <c r="A6" s="1" t="s">
        <v>23</v>
      </c>
      <c r="B6" s="2">
        <v>9.13</v>
      </c>
      <c r="C6" s="2">
        <v>9.23</v>
      </c>
      <c r="D6" s="2">
        <v>9.15</v>
      </c>
      <c r="E6" s="2">
        <v>9.27</v>
      </c>
      <c r="F6" s="2">
        <v>9.34</v>
      </c>
      <c r="G6" s="2">
        <v>9.12</v>
      </c>
      <c r="H6" s="2">
        <v>9.13</v>
      </c>
      <c r="I6" s="2">
        <v>9.2</v>
      </c>
      <c r="J6" s="2">
        <v>9.23</v>
      </c>
      <c r="K6" s="2">
        <v>9.46</v>
      </c>
      <c r="L6" s="2"/>
      <c r="M6" s="2">
        <f t="shared" si="0"/>
        <v>9.226000000000003</v>
      </c>
      <c r="N6" s="2">
        <f t="shared" si="1"/>
        <v>0.10844353369360413</v>
      </c>
      <c r="O6" s="2"/>
      <c r="P6" s="2"/>
      <c r="Q6" s="2"/>
      <c r="R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1" t="s">
        <v>18</v>
      </c>
      <c r="B7" s="2">
        <v>0.8</v>
      </c>
      <c r="C7" s="2">
        <v>0.97</v>
      </c>
      <c r="D7" s="2">
        <v>0.77</v>
      </c>
      <c r="E7" s="2">
        <v>0.49</v>
      </c>
      <c r="F7" s="2">
        <v>0.6</v>
      </c>
      <c r="G7" s="2">
        <v>0.51</v>
      </c>
      <c r="H7" s="2">
        <v>0.27</v>
      </c>
      <c r="I7" s="2">
        <v>0.1</v>
      </c>
      <c r="J7" s="2">
        <v>0.19</v>
      </c>
      <c r="K7" s="2">
        <v>0.06999999999999984</v>
      </c>
      <c r="L7" s="2"/>
      <c r="M7" s="2">
        <f t="shared" si="0"/>
        <v>0.477</v>
      </c>
      <c r="N7" s="2">
        <f t="shared" si="1"/>
        <v>0.3131577522236641</v>
      </c>
      <c r="O7" s="2"/>
      <c r="P7" s="2"/>
      <c r="Q7" s="2"/>
      <c r="R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1" t="s">
        <v>19</v>
      </c>
      <c r="B8" s="2">
        <v>0.22</v>
      </c>
      <c r="C8" s="2">
        <v>0.31</v>
      </c>
      <c r="D8" s="2">
        <v>0.16</v>
      </c>
      <c r="E8" s="2">
        <v>0.16</v>
      </c>
      <c r="F8" s="2">
        <v>0.2</v>
      </c>
      <c r="G8" s="2">
        <v>0.16</v>
      </c>
      <c r="H8" s="2">
        <v>0.11</v>
      </c>
      <c r="I8" s="2">
        <v>0.11</v>
      </c>
      <c r="J8" s="2">
        <v>0.06000000000000005</v>
      </c>
      <c r="K8" s="2">
        <v>0.03</v>
      </c>
      <c r="L8" s="2"/>
      <c r="M8" s="2">
        <f t="shared" si="0"/>
        <v>0.15200000000000002</v>
      </c>
      <c r="N8" s="2">
        <f t="shared" si="1"/>
        <v>0.08093893445747298</v>
      </c>
      <c r="O8" s="2"/>
      <c r="P8" s="2"/>
      <c r="Q8" s="2"/>
      <c r="R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19" s="6" customFormat="1" ht="12.75">
      <c r="A9" s="6" t="s">
        <v>27</v>
      </c>
      <c r="B9" s="7">
        <v>0.06</v>
      </c>
      <c r="C9" s="7">
        <v>0.02</v>
      </c>
      <c r="D9" s="7">
        <v>0.03</v>
      </c>
      <c r="E9" s="7">
        <v>0.07</v>
      </c>
      <c r="F9" s="7">
        <v>0</v>
      </c>
      <c r="G9" s="7">
        <v>0.04</v>
      </c>
      <c r="H9" s="7">
        <v>0</v>
      </c>
      <c r="I9" s="7">
        <v>0</v>
      </c>
      <c r="J9" s="7">
        <v>0.07</v>
      </c>
      <c r="K9" s="7">
        <v>0.02</v>
      </c>
      <c r="L9" s="7"/>
      <c r="M9" s="7">
        <f t="shared" si="0"/>
        <v>0.031000000000000007</v>
      </c>
      <c r="N9" s="7">
        <f t="shared" si="1"/>
        <v>0.02806737924669451</v>
      </c>
      <c r="O9" s="7" t="s">
        <v>65</v>
      </c>
      <c r="P9" s="7"/>
      <c r="Q9" s="7"/>
      <c r="R9" s="7"/>
      <c r="S9" s="7"/>
    </row>
    <row r="10" spans="1:19" s="6" customFormat="1" ht="12.75">
      <c r="A10" s="6" t="s">
        <v>25</v>
      </c>
      <c r="B10" s="7">
        <v>0.01</v>
      </c>
      <c r="C10" s="7">
        <v>0.06</v>
      </c>
      <c r="D10" s="7">
        <v>0</v>
      </c>
      <c r="E10" s="7">
        <v>0.01</v>
      </c>
      <c r="F10" s="7">
        <v>0</v>
      </c>
      <c r="G10" s="7">
        <v>0.01</v>
      </c>
      <c r="H10" s="7">
        <v>0.07</v>
      </c>
      <c r="I10" s="7">
        <v>0.01</v>
      </c>
      <c r="J10" s="7">
        <v>0</v>
      </c>
      <c r="K10" s="7">
        <v>0</v>
      </c>
      <c r="L10" s="7"/>
      <c r="M10" s="7">
        <f t="shared" si="0"/>
        <v>0.016999999999999998</v>
      </c>
      <c r="N10" s="7">
        <f t="shared" si="1"/>
        <v>0.025841396591085742</v>
      </c>
      <c r="O10" s="7" t="s">
        <v>65</v>
      </c>
      <c r="P10" s="7"/>
      <c r="Q10" s="7"/>
      <c r="R10" s="7"/>
      <c r="S10" s="7"/>
    </row>
    <row r="11" spans="1:19" s="6" customFormat="1" ht="12.75">
      <c r="A11" s="6" t="s">
        <v>17</v>
      </c>
      <c r="B11" s="7">
        <v>0.03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0.09</v>
      </c>
      <c r="I11" s="7">
        <v>0</v>
      </c>
      <c r="J11" s="7">
        <v>0</v>
      </c>
      <c r="K11" s="7">
        <v>0</v>
      </c>
      <c r="L11" s="7"/>
      <c r="M11" s="7">
        <f t="shared" si="0"/>
        <v>0.012</v>
      </c>
      <c r="N11" s="7">
        <f t="shared" si="1"/>
        <v>0.028982753492378877</v>
      </c>
      <c r="O11" s="7" t="s">
        <v>65</v>
      </c>
      <c r="P11" s="7"/>
      <c r="Q11" s="7"/>
      <c r="R11" s="7"/>
      <c r="S11" s="7"/>
    </row>
    <row r="12" spans="1:19" s="6" customFormat="1" ht="12.75">
      <c r="A12" s="6" t="s">
        <v>21</v>
      </c>
      <c r="B12" s="7">
        <v>0</v>
      </c>
      <c r="C12" s="7">
        <v>0</v>
      </c>
      <c r="D12" s="7">
        <v>0.02</v>
      </c>
      <c r="E12" s="7">
        <v>0</v>
      </c>
      <c r="F12" s="7">
        <v>0.02</v>
      </c>
      <c r="G12" s="7">
        <v>0</v>
      </c>
      <c r="H12" s="7">
        <v>0</v>
      </c>
      <c r="I12" s="7">
        <v>0</v>
      </c>
      <c r="J12" s="7">
        <v>0</v>
      </c>
      <c r="K12" s="7">
        <v>0.03</v>
      </c>
      <c r="L12" s="7"/>
      <c r="M12" s="7">
        <f t="shared" si="0"/>
        <v>0.007000000000000001</v>
      </c>
      <c r="N12" s="7">
        <f t="shared" si="1"/>
        <v>0.011595018087284059</v>
      </c>
      <c r="O12" s="7" t="s">
        <v>65</v>
      </c>
      <c r="P12" s="7"/>
      <c r="Q12" s="7"/>
      <c r="R12" s="7"/>
      <c r="S12" s="7"/>
    </row>
    <row r="13" spans="1:19" s="6" customFormat="1" ht="12.75">
      <c r="A13" s="6" t="s">
        <v>24</v>
      </c>
      <c r="B13" s="7">
        <v>0.01</v>
      </c>
      <c r="C13" s="7">
        <v>0</v>
      </c>
      <c r="D13" s="7">
        <v>0.01</v>
      </c>
      <c r="E13" s="7">
        <v>0.02</v>
      </c>
      <c r="F13" s="7">
        <v>0.02</v>
      </c>
      <c r="G13" s="7">
        <v>0</v>
      </c>
      <c r="H13" s="7">
        <v>0</v>
      </c>
      <c r="I13" s="7">
        <v>0.01</v>
      </c>
      <c r="J13" s="7">
        <v>0</v>
      </c>
      <c r="K13" s="7">
        <v>0.01</v>
      </c>
      <c r="L13" s="7"/>
      <c r="M13" s="7">
        <f t="shared" si="0"/>
        <v>0.007999999999999998</v>
      </c>
      <c r="N13" s="7">
        <f t="shared" si="1"/>
        <v>0.007888106377466158</v>
      </c>
      <c r="O13" s="7" t="s">
        <v>65</v>
      </c>
      <c r="P13" s="7"/>
      <c r="Q13" s="7"/>
      <c r="R13" s="7"/>
      <c r="S13" s="7"/>
    </row>
    <row r="14" spans="1:19" s="6" customFormat="1" ht="12.75">
      <c r="A14" s="6" t="s">
        <v>26</v>
      </c>
      <c r="B14" s="7">
        <v>0</v>
      </c>
      <c r="C14" s="7">
        <v>0</v>
      </c>
      <c r="D14" s="7">
        <v>0.02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/>
      <c r="M14" s="7">
        <f t="shared" si="0"/>
        <v>0.002</v>
      </c>
      <c r="N14" s="7">
        <f t="shared" si="1"/>
        <v>0.006324555320336759</v>
      </c>
      <c r="O14" s="7" t="s">
        <v>65</v>
      </c>
      <c r="P14" s="7"/>
      <c r="Q14" s="7"/>
      <c r="R14" s="7"/>
      <c r="S14" s="7"/>
    </row>
    <row r="15" spans="1:19" ht="12.75">
      <c r="A15" s="1" t="s">
        <v>28</v>
      </c>
      <c r="B15" s="2">
        <f>SUM(B4:B8)</f>
        <v>78.33999999999999</v>
      </c>
      <c r="C15" s="2">
        <f aca="true" t="shared" si="2" ref="C15:K15">SUM(C4:C8)</f>
        <v>78.62</v>
      </c>
      <c r="D15" s="2">
        <f t="shared" si="2"/>
        <v>79.19</v>
      </c>
      <c r="E15" s="2">
        <f t="shared" si="2"/>
        <v>79.60999999999999</v>
      </c>
      <c r="F15" s="2">
        <f t="shared" si="2"/>
        <v>78.99</v>
      </c>
      <c r="G15" s="2">
        <f t="shared" si="2"/>
        <v>77.96000000000001</v>
      </c>
      <c r="H15" s="2">
        <f t="shared" si="2"/>
        <v>78.8</v>
      </c>
      <c r="I15" s="2">
        <f t="shared" si="2"/>
        <v>78.42999999999999</v>
      </c>
      <c r="J15" s="2">
        <f t="shared" si="2"/>
        <v>78.9</v>
      </c>
      <c r="K15" s="2">
        <f t="shared" si="2"/>
        <v>78.22999999999999</v>
      </c>
      <c r="L15" s="2"/>
      <c r="M15" s="2">
        <f t="shared" si="0"/>
        <v>78.707</v>
      </c>
      <c r="N15" s="2">
        <f t="shared" si="1"/>
        <v>0.49207158467593065</v>
      </c>
      <c r="O15" s="2"/>
      <c r="P15" s="2"/>
      <c r="Q15" s="2"/>
      <c r="R15" s="2"/>
      <c r="S15" s="2"/>
    </row>
    <row r="16" spans="1:19" ht="12.75">
      <c r="A16" s="1" t="s">
        <v>67</v>
      </c>
      <c r="B16" s="2">
        <f>100-SUM(B4:B8)</f>
        <v>21.66000000000001</v>
      </c>
      <c r="C16" s="2">
        <f aca="true" t="shared" si="3" ref="C16:K16">100-SUM(C4:C8)</f>
        <v>21.379999999999995</v>
      </c>
      <c r="D16" s="2">
        <f t="shared" si="3"/>
        <v>20.810000000000002</v>
      </c>
      <c r="E16" s="2">
        <f t="shared" si="3"/>
        <v>20.390000000000015</v>
      </c>
      <c r="F16" s="2">
        <f t="shared" si="3"/>
        <v>21.010000000000005</v>
      </c>
      <c r="G16" s="2">
        <f t="shared" si="3"/>
        <v>22.039999999999992</v>
      </c>
      <c r="H16" s="2">
        <f t="shared" si="3"/>
        <v>21.200000000000003</v>
      </c>
      <c r="I16" s="2">
        <f t="shared" si="3"/>
        <v>21.570000000000007</v>
      </c>
      <c r="J16" s="2">
        <f t="shared" si="3"/>
        <v>21.099999999999994</v>
      </c>
      <c r="K16" s="2">
        <f t="shared" si="3"/>
        <v>21.77000000000001</v>
      </c>
      <c r="L16" s="2"/>
      <c r="M16" s="2">
        <f>AVERAGE(B16:K16)</f>
        <v>21.293</v>
      </c>
      <c r="N16" s="2">
        <f>STDEV(B16:K16)</f>
        <v>0.4920715846750065</v>
      </c>
      <c r="O16" s="2"/>
      <c r="P16" s="2"/>
      <c r="Q16" s="2"/>
      <c r="R16" s="2"/>
      <c r="S16" s="2"/>
    </row>
    <row r="17" spans="2:19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1" t="s">
        <v>29</v>
      </c>
      <c r="B18" s="2" t="s">
        <v>30</v>
      </c>
      <c r="C18" s="2" t="s">
        <v>31</v>
      </c>
      <c r="D18" s="2" t="s">
        <v>32</v>
      </c>
      <c r="E18" s="2">
        <v>12</v>
      </c>
      <c r="F18" s="2" t="s">
        <v>33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7" ht="12.75">
      <c r="A19" s="1" t="s">
        <v>36</v>
      </c>
      <c r="B19" s="2">
        <v>4.071588558490503</v>
      </c>
      <c r="C19" s="2">
        <v>4.079396344434313</v>
      </c>
      <c r="D19" s="2">
        <v>4.104372252103148</v>
      </c>
      <c r="E19" s="2">
        <v>4.125821130642252</v>
      </c>
      <c r="F19" s="2">
        <v>4.121789312962754</v>
      </c>
      <c r="G19" s="2">
        <v>4.104604701041301</v>
      </c>
      <c r="H19" s="2">
        <v>4.132093362689121</v>
      </c>
      <c r="I19" s="2">
        <v>4.113795850542737</v>
      </c>
      <c r="J19" s="2">
        <v>4.131699471774894</v>
      </c>
      <c r="K19" s="2">
        <v>4.074878306792528</v>
      </c>
      <c r="L19" s="2"/>
      <c r="M19" s="2">
        <f>AVERAGE(B19:K19)</f>
        <v>4.106003929147354</v>
      </c>
      <c r="N19" s="2">
        <f>STDEV(B19:K19)</f>
        <v>0.023355558909567645</v>
      </c>
      <c r="O19" s="4">
        <f>6-O20</f>
        <v>4.1</v>
      </c>
      <c r="P19" s="1">
        <v>4</v>
      </c>
      <c r="Q19" s="2">
        <f>O19*P19</f>
        <v>16.4</v>
      </c>
    </row>
    <row r="20" spans="1:17" ht="12.75">
      <c r="A20" s="1" t="s">
        <v>38</v>
      </c>
      <c r="B20" s="2">
        <v>1.9704865802639708</v>
      </c>
      <c r="C20" s="2">
        <v>1.9425688945684674</v>
      </c>
      <c r="D20" s="2">
        <v>1.9368779600807238</v>
      </c>
      <c r="E20" s="2">
        <v>1.9203075195831896</v>
      </c>
      <c r="F20" s="2">
        <v>1.9085350282077</v>
      </c>
      <c r="G20" s="2">
        <v>1.9437811187394718</v>
      </c>
      <c r="H20" s="2">
        <v>1.9291459925738197</v>
      </c>
      <c r="I20" s="2">
        <v>1.955922354769103</v>
      </c>
      <c r="J20" s="2">
        <v>1.930755661423295</v>
      </c>
      <c r="K20" s="2">
        <v>1.9944567951565164</v>
      </c>
      <c r="L20" s="2"/>
      <c r="M20" s="2">
        <f>AVERAGE(B20:K20)</f>
        <v>1.9432837905366256</v>
      </c>
      <c r="N20" s="2">
        <f>STDEV(B20:K20)</f>
        <v>0.02506084021977566</v>
      </c>
      <c r="O20" s="4">
        <v>1.9</v>
      </c>
      <c r="P20" s="1">
        <v>3</v>
      </c>
      <c r="Q20" s="2">
        <f>O20*P20</f>
        <v>5.699999999999999</v>
      </c>
    </row>
    <row r="21" spans="1:17" ht="12.75">
      <c r="A21" s="1" t="s">
        <v>39</v>
      </c>
      <c r="B21" s="2">
        <v>0.8239505596213593</v>
      </c>
      <c r="C21" s="2">
        <v>0.8316478422856043</v>
      </c>
      <c r="D21" s="2">
        <v>0.8153682874965115</v>
      </c>
      <c r="E21" s="2">
        <v>0.8202397963443434</v>
      </c>
      <c r="F21" s="2">
        <v>0.8344785752943397</v>
      </c>
      <c r="G21" s="2">
        <v>0.8247741545494143</v>
      </c>
      <c r="H21" s="2">
        <v>0.8144600080600201</v>
      </c>
      <c r="I21" s="2">
        <v>0.8245465426600942</v>
      </c>
      <c r="J21" s="2">
        <v>0.8219772521750133</v>
      </c>
      <c r="K21" s="2">
        <v>0.8512519580564731</v>
      </c>
      <c r="L21" s="2"/>
      <c r="M21" s="2">
        <f>AVERAGE(B21:K21)</f>
        <v>0.8262694976543171</v>
      </c>
      <c r="N21" s="2">
        <f>STDEV(B21:K21)</f>
        <v>0.010770856096485069</v>
      </c>
      <c r="O21" s="4">
        <v>0.9</v>
      </c>
      <c r="P21" s="1">
        <v>2</v>
      </c>
      <c r="Q21" s="2">
        <f>O21*P21</f>
        <v>1.8</v>
      </c>
    </row>
    <row r="22" spans="1:17" ht="12.75">
      <c r="A22" s="1" t="s">
        <v>34</v>
      </c>
      <c r="B22" s="2">
        <v>0.13064539653035395</v>
      </c>
      <c r="C22" s="2">
        <v>0.15815511678431338</v>
      </c>
      <c r="D22" s="2">
        <v>0.12416442915185406</v>
      </c>
      <c r="E22" s="2">
        <v>0.07845686153135505</v>
      </c>
      <c r="F22" s="2">
        <v>0.09700481995724348</v>
      </c>
      <c r="G22" s="2">
        <v>0.0834611049151227</v>
      </c>
      <c r="H22" s="2">
        <v>0.04358494474656936</v>
      </c>
      <c r="I22" s="2">
        <v>0.01621814192239622</v>
      </c>
      <c r="J22" s="2">
        <v>0.030618608347788817</v>
      </c>
      <c r="K22" s="2">
        <v>0.011398265699055433</v>
      </c>
      <c r="L22" s="2"/>
      <c r="M22" s="2">
        <f>AVERAGE(B22:K22)</f>
        <v>0.07737076895860526</v>
      </c>
      <c r="N22" s="2">
        <f>STDEV(B22:K22)</f>
        <v>0.050986896571351054</v>
      </c>
      <c r="O22" s="4">
        <v>0.08</v>
      </c>
      <c r="P22" s="1">
        <v>1</v>
      </c>
      <c r="Q22" s="2">
        <f>O22*P22</f>
        <v>0.08</v>
      </c>
    </row>
    <row r="23" spans="1:17" ht="12.75">
      <c r="A23" s="1" t="s">
        <v>35</v>
      </c>
      <c r="B23" s="2">
        <v>0.023639509472998785</v>
      </c>
      <c r="C23" s="2">
        <v>0.033257137201819595</v>
      </c>
      <c r="D23" s="2">
        <v>0.016976107200359344</v>
      </c>
      <c r="E23" s="2">
        <v>0.01685646446138002</v>
      </c>
      <c r="F23" s="2">
        <v>0.021275692979962058</v>
      </c>
      <c r="G23" s="2">
        <v>0.017228425602431558</v>
      </c>
      <c r="H23" s="2">
        <v>0.01168361065545079</v>
      </c>
      <c r="I23" s="2">
        <v>0.011738306279160726</v>
      </c>
      <c r="J23" s="2">
        <v>0.006362015932724836</v>
      </c>
      <c r="K23" s="2">
        <v>0.0032142055483372974</v>
      </c>
      <c r="L23" s="2"/>
      <c r="M23" s="2">
        <f>AVERAGE(B23:K23)</f>
        <v>0.0162231475334625</v>
      </c>
      <c r="N23" s="2">
        <f>STDEV(B23:K23)</f>
        <v>0.008691386225443678</v>
      </c>
      <c r="O23" s="4">
        <v>0.02</v>
      </c>
      <c r="P23" s="1">
        <v>1</v>
      </c>
      <c r="Q23" s="2">
        <f>O23*P23</f>
        <v>0.02</v>
      </c>
    </row>
    <row r="24" spans="1:17" ht="12.75">
      <c r="A24" s="1" t="s">
        <v>28</v>
      </c>
      <c r="B24" s="2">
        <f>SUM(B19:B23)</f>
        <v>7.020310604379185</v>
      </c>
      <c r="C24" s="2">
        <f aca="true" t="shared" si="4" ref="C24:K24">SUM(C19:C23)</f>
        <v>7.045025335274517</v>
      </c>
      <c r="D24" s="2">
        <f t="shared" si="4"/>
        <v>6.997759036032597</v>
      </c>
      <c r="E24" s="2">
        <f t="shared" si="4"/>
        <v>6.961681772562519</v>
      </c>
      <c r="F24" s="2">
        <f t="shared" si="4"/>
        <v>6.983083429402</v>
      </c>
      <c r="G24" s="2">
        <f t="shared" si="4"/>
        <v>6.973849504847742</v>
      </c>
      <c r="H24" s="2">
        <f t="shared" si="4"/>
        <v>6.93096791872498</v>
      </c>
      <c r="I24" s="2">
        <f t="shared" si="4"/>
        <v>6.922221196173491</v>
      </c>
      <c r="J24" s="2">
        <f t="shared" si="4"/>
        <v>6.921413009653715</v>
      </c>
      <c r="K24" s="2">
        <f t="shared" si="4"/>
        <v>6.93519953125291</v>
      </c>
      <c r="L24" s="2"/>
      <c r="M24" s="2">
        <f>AVERAGE(B24:K24)</f>
        <v>6.9691511338303656</v>
      </c>
      <c r="N24" s="2">
        <f>STDEV(B24:K24)</f>
        <v>0.04289080402559562</v>
      </c>
      <c r="O24" s="2">
        <v>7</v>
      </c>
      <c r="Q24" s="5">
        <f>SUM(Q19:Q23)</f>
        <v>23.999999999999996</v>
      </c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20.25">
      <c r="B26" s="2"/>
      <c r="C26" s="2"/>
      <c r="D26" s="2"/>
      <c r="E26" s="2" t="s">
        <v>68</v>
      </c>
      <c r="F26" s="2"/>
      <c r="G26" s="2"/>
      <c r="H26" s="3" t="s">
        <v>66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5:17" ht="20.25">
      <c r="E27" s="1" t="s">
        <v>69</v>
      </c>
      <c r="H27" s="3" t="s">
        <v>70</v>
      </c>
      <c r="M27" s="2"/>
      <c r="N27" s="2"/>
      <c r="Q27" s="1" t="s">
        <v>71</v>
      </c>
    </row>
    <row r="28" spans="8:14" ht="13.5">
      <c r="H28"/>
      <c r="M28" s="2"/>
      <c r="N28" s="2"/>
    </row>
    <row r="29" spans="1:14" ht="12.75">
      <c r="A29" s="1" t="s">
        <v>44</v>
      </c>
      <c r="B29" s="1" t="s">
        <v>45</v>
      </c>
      <c r="C29" s="1" t="s">
        <v>46</v>
      </c>
      <c r="D29" s="1" t="s">
        <v>47</v>
      </c>
      <c r="E29" s="1" t="s">
        <v>48</v>
      </c>
      <c r="F29" s="1" t="s">
        <v>49</v>
      </c>
      <c r="G29" s="1" t="s">
        <v>50</v>
      </c>
      <c r="H29" s="1" t="s">
        <v>51</v>
      </c>
      <c r="M29" s="2"/>
      <c r="N29" s="2"/>
    </row>
    <row r="30" spans="1:14" ht="12.75">
      <c r="A30" s="1" t="s">
        <v>52</v>
      </c>
      <c r="B30" s="1" t="s">
        <v>34</v>
      </c>
      <c r="C30" s="1" t="s">
        <v>53</v>
      </c>
      <c r="D30" s="1">
        <v>20</v>
      </c>
      <c r="E30" s="1">
        <v>10</v>
      </c>
      <c r="F30" s="1">
        <v>600</v>
      </c>
      <c r="G30" s="1">
        <v>-600</v>
      </c>
      <c r="H30" s="1" t="s">
        <v>54</v>
      </c>
      <c r="M30" s="2"/>
      <c r="N30" s="2"/>
    </row>
    <row r="31" spans="1:14" ht="12.75">
      <c r="A31" s="1" t="s">
        <v>52</v>
      </c>
      <c r="B31" s="1" t="s">
        <v>36</v>
      </c>
      <c r="C31" s="1" t="s">
        <v>53</v>
      </c>
      <c r="D31" s="1">
        <v>20</v>
      </c>
      <c r="E31" s="1">
        <v>10</v>
      </c>
      <c r="F31" s="1">
        <v>600</v>
      </c>
      <c r="G31" s="1">
        <v>-600</v>
      </c>
      <c r="H31" s="1" t="s">
        <v>55</v>
      </c>
      <c r="M31" s="2"/>
      <c r="N31" s="2"/>
    </row>
    <row r="32" spans="1:14" ht="12.75">
      <c r="A32" s="1" t="s">
        <v>52</v>
      </c>
      <c r="B32" s="1" t="s">
        <v>17</v>
      </c>
      <c r="C32" s="1" t="s">
        <v>53</v>
      </c>
      <c r="D32" s="1">
        <v>20</v>
      </c>
      <c r="E32" s="1">
        <v>10</v>
      </c>
      <c r="F32" s="1">
        <v>800</v>
      </c>
      <c r="G32" s="1">
        <v>-800</v>
      </c>
      <c r="H32" s="1" t="s">
        <v>56</v>
      </c>
      <c r="M32" s="2"/>
      <c r="N32" s="2"/>
    </row>
    <row r="33" spans="1:14" ht="12.75">
      <c r="A33" s="1" t="s">
        <v>52</v>
      </c>
      <c r="B33" s="1" t="s">
        <v>37</v>
      </c>
      <c r="C33" s="1" t="s">
        <v>53</v>
      </c>
      <c r="D33" s="1">
        <v>20</v>
      </c>
      <c r="E33" s="1">
        <v>10</v>
      </c>
      <c r="F33" s="1">
        <v>600</v>
      </c>
      <c r="G33" s="1">
        <v>-600</v>
      </c>
      <c r="H33" s="1" t="s">
        <v>55</v>
      </c>
      <c r="M33" s="2"/>
      <c r="N33" s="2"/>
    </row>
    <row r="34" spans="1:14" ht="12.75">
      <c r="A34" s="1" t="s">
        <v>52</v>
      </c>
      <c r="B34" s="1" t="s">
        <v>38</v>
      </c>
      <c r="C34" s="1" t="s">
        <v>53</v>
      </c>
      <c r="D34" s="1">
        <v>20</v>
      </c>
      <c r="E34" s="1">
        <v>10</v>
      </c>
      <c r="F34" s="1">
        <v>600</v>
      </c>
      <c r="G34" s="1">
        <v>-600</v>
      </c>
      <c r="H34" s="1" t="s">
        <v>57</v>
      </c>
      <c r="M34" s="2"/>
      <c r="N34" s="2"/>
    </row>
    <row r="35" spans="1:14" ht="12.75">
      <c r="A35" s="1" t="s">
        <v>58</v>
      </c>
      <c r="B35" s="1" t="s">
        <v>35</v>
      </c>
      <c r="C35" s="1" t="s">
        <v>53</v>
      </c>
      <c r="D35" s="1">
        <v>20</v>
      </c>
      <c r="E35" s="1">
        <v>10</v>
      </c>
      <c r="F35" s="1">
        <v>600</v>
      </c>
      <c r="G35" s="1">
        <v>-600</v>
      </c>
      <c r="H35" s="1" t="s">
        <v>59</v>
      </c>
      <c r="M35" s="2"/>
      <c r="N35" s="2"/>
    </row>
    <row r="36" spans="1:14" ht="12.75">
      <c r="A36" s="1" t="s">
        <v>58</v>
      </c>
      <c r="B36" s="1" t="s">
        <v>39</v>
      </c>
      <c r="C36" s="1" t="s">
        <v>53</v>
      </c>
      <c r="D36" s="1">
        <v>20</v>
      </c>
      <c r="E36" s="1">
        <v>10</v>
      </c>
      <c r="F36" s="1">
        <v>600</v>
      </c>
      <c r="G36" s="1">
        <v>-600</v>
      </c>
      <c r="H36" s="1" t="s">
        <v>55</v>
      </c>
      <c r="M36" s="2"/>
      <c r="N36" s="2"/>
    </row>
    <row r="37" spans="1:14" ht="12.75">
      <c r="A37" s="1" t="s">
        <v>58</v>
      </c>
      <c r="B37" s="1" t="s">
        <v>40</v>
      </c>
      <c r="C37" s="1" t="s">
        <v>53</v>
      </c>
      <c r="D37" s="1">
        <v>20</v>
      </c>
      <c r="E37" s="1">
        <v>10</v>
      </c>
      <c r="F37" s="1">
        <v>600</v>
      </c>
      <c r="G37" s="1">
        <v>-600</v>
      </c>
      <c r="H37" s="1" t="s">
        <v>60</v>
      </c>
      <c r="M37" s="2"/>
      <c r="N37" s="2"/>
    </row>
    <row r="38" spans="1:14" ht="12.75">
      <c r="A38" s="1" t="s">
        <v>58</v>
      </c>
      <c r="B38" s="1" t="s">
        <v>42</v>
      </c>
      <c r="C38" s="1" t="s">
        <v>53</v>
      </c>
      <c r="D38" s="1">
        <v>20</v>
      </c>
      <c r="E38" s="1">
        <v>10</v>
      </c>
      <c r="F38" s="1">
        <v>600</v>
      </c>
      <c r="G38" s="1">
        <v>-600</v>
      </c>
      <c r="H38" s="1" t="s">
        <v>61</v>
      </c>
      <c r="M38" s="2"/>
      <c r="N38" s="2"/>
    </row>
    <row r="39" spans="1:14" ht="12.75">
      <c r="A39" s="1" t="s">
        <v>62</v>
      </c>
      <c r="B39" s="1" t="s">
        <v>41</v>
      </c>
      <c r="C39" s="1" t="s">
        <v>53</v>
      </c>
      <c r="D39" s="1">
        <v>20</v>
      </c>
      <c r="E39" s="1">
        <v>10</v>
      </c>
      <c r="F39" s="1">
        <v>500</v>
      </c>
      <c r="G39" s="1">
        <v>-500</v>
      </c>
      <c r="H39" s="1" t="s">
        <v>63</v>
      </c>
      <c r="M39" s="2"/>
      <c r="N39" s="2"/>
    </row>
    <row r="40" spans="1:14" ht="12.75">
      <c r="A40" s="1" t="s">
        <v>62</v>
      </c>
      <c r="B40" s="1" t="s">
        <v>43</v>
      </c>
      <c r="C40" s="1" t="s">
        <v>53</v>
      </c>
      <c r="D40" s="1">
        <v>20</v>
      </c>
      <c r="E40" s="1">
        <v>10</v>
      </c>
      <c r="F40" s="1">
        <v>500</v>
      </c>
      <c r="G40" s="1">
        <v>-500</v>
      </c>
      <c r="H40" s="1" t="s">
        <v>64</v>
      </c>
      <c r="M40" s="2"/>
      <c r="N40" s="2"/>
    </row>
    <row r="41" spans="13:14" ht="12.75">
      <c r="M41" s="2"/>
      <c r="N41" s="2"/>
    </row>
    <row r="42" spans="12:15" ht="12.75">
      <c r="L42" s="2"/>
      <c r="M42" s="2"/>
      <c r="N42" s="2"/>
      <c r="O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4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2008-01-17T19:21:26Z</dcterms:created>
  <dcterms:modified xsi:type="dcterms:W3CDTF">2008-01-17T19:21:26Z</dcterms:modified>
  <cp:category/>
  <cp:version/>
  <cp:contentType/>
  <cp:contentStatus/>
</cp:coreProperties>
</file>