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6245" windowHeight="10230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<sst xmlns="http://schemas.openxmlformats.org/spreadsheetml/2006/main" count="73" uniqueCount="47">
  <si>
    <t>aurorite50451</t>
  </si>
  <si>
    <t>#9</t>
  </si>
  <si>
    <t>#15</t>
  </si>
  <si>
    <t>Ox</t>
  </si>
  <si>
    <t>SiO2</t>
  </si>
  <si>
    <t>MnO2</t>
  </si>
  <si>
    <t>FeO</t>
  </si>
  <si>
    <t>ZnO</t>
  </si>
  <si>
    <t>CuO</t>
  </si>
  <si>
    <t>Totals</t>
  </si>
  <si>
    <t>Si</t>
  </si>
  <si>
    <t>Mn</t>
  </si>
  <si>
    <t>Fe</t>
  </si>
  <si>
    <t>Zn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</si>
  <si>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</si>
  <si>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</si>
  <si>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</si>
  <si>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</si>
  <si>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</si>
  <si>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</si>
  <si>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</si>
  <si>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</si>
  <si>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</si>
  <si>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</si>
  <si>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</si>
  <si>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</si>
  <si>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LIF</t>
  </si>
  <si>
    <t>rhod-791</t>
  </si>
  <si>
    <t>fayalite</t>
  </si>
  <si>
    <t>willemit2</t>
  </si>
  <si>
    <t>chalcopy</t>
  </si>
  <si>
    <r>
      <t>ZnMn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</si>
  <si>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Mn4</t>
  </si>
  <si>
    <t>Fe3</t>
  </si>
  <si>
    <t>Fe2</t>
  </si>
  <si>
    <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</si>
  <si>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</si>
  <si>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</si>
  <si>
    <t>(+) charge</t>
  </si>
  <si>
    <r>
      <t>(Zn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2.92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</si>
  <si>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Cation number normalized to 7 O</t>
  </si>
  <si>
    <t>lighter phase</t>
  </si>
  <si>
    <t xml:space="preserve">gray phase: </t>
  </si>
  <si>
    <r>
      <t>(Mn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0.25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bscript"/>
        <sz val="14"/>
        <rFont val="Times New Roman"/>
        <family val="1"/>
      </rPr>
      <t>1.58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0.42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</si>
  <si>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r>
      <t>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</si>
  <si>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jacobsite</t>
  </si>
  <si>
    <t>gray phase: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</si>
</sst>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  <numFmt numFmtId="172" formatCode="0.000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M40" sqref="M40"/>
    </sheetView>
  </sheetViews>
  <sheetFormatPr defaultColWidth="9.00390625" defaultRowHeight="13.5"/>
  <cols>
    <col min="1" max="3" width="5.25390625" style="1" customWidth="1"/>
    <col min="4" max="4" width="8.25390625" style="1" customWidth="1"/>
    <col min="5" max="11" width="5.25390625" style="1" customWidth="1"/>
    <col min="12" max="12" width="5.25390625" style="4" customWidth="1"/>
    <col min="13" max="14" width="5.25390625" style="1" customWidth="1"/>
    <col min="15" max="15" width="5.25390625" style="4" customWidth="1"/>
    <col min="16" max="16" width="5.25390625" style="1" customWidth="1"/>
    <col min="17" max="18" width="5.25390625" style="4" customWidth="1"/>
    <col min="19" max="27" width="5.25390625" style="1" customWidth="1"/>
    <col min="28" max="28" width="2.00390625" style="1" customWidth="1"/>
    <col min="29" max="16384" width="5.25390625" style="1" customWidth="1"/>
  </cols>
  <sheetData>
    <row r="1" spans="2:18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L1" s="1"/>
      <c r="O1" s="1"/>
      <c r="Q1" s="1"/>
      <c r="R1" s="1"/>
    </row>
    <row r="2" spans="2:18" ht="12.75">
      <c r="B2" s="1" t="s">
        <v>1</v>
      </c>
      <c r="C2" s="1" t="s">
        <v>2</v>
      </c>
      <c r="L2" s="1"/>
      <c r="O2" s="1"/>
      <c r="Q2" s="1"/>
      <c r="R2" s="1"/>
    </row>
    <row r="3" spans="1:18" ht="12.75">
      <c r="A3" s="1" t="s">
        <v>3</v>
      </c>
      <c r="E3" s="1" t="s">
        <v>36</v>
      </c>
      <c r="F3" s="1" t="s">
        <v>37</v>
      </c>
      <c r="L3" s="1"/>
      <c r="O3" s="1"/>
      <c r="Q3" s="1"/>
      <c r="R3" s="1"/>
    </row>
    <row r="4" spans="1:18" ht="12.75">
      <c r="A4" s="1" t="s">
        <v>4</v>
      </c>
      <c r="B4" s="2">
        <v>1.5</v>
      </c>
      <c r="C4" s="2">
        <v>1.82</v>
      </c>
      <c r="D4" s="2"/>
      <c r="E4" s="2">
        <f aca="true" t="shared" si="0" ref="E4:E9">AVERAGE(B4:C4)</f>
        <v>1.6600000000000001</v>
      </c>
      <c r="F4" s="2">
        <f aca="true" t="shared" si="1" ref="F4:F9">STDEV(B4:C4)</f>
        <v>0.22627416997969452</v>
      </c>
      <c r="G4" s="2"/>
      <c r="H4" s="2"/>
      <c r="I4" s="2"/>
      <c r="L4" s="1"/>
      <c r="O4" s="1"/>
      <c r="Q4" s="1"/>
      <c r="R4" s="1"/>
    </row>
    <row r="5" spans="1:18" ht="12.75">
      <c r="A5" s="1" t="s">
        <v>5</v>
      </c>
      <c r="B5" s="2">
        <v>60.07</v>
      </c>
      <c r="C5" s="2">
        <v>59.43</v>
      </c>
      <c r="D5" s="2"/>
      <c r="E5" s="2">
        <f t="shared" si="0"/>
        <v>59.75</v>
      </c>
      <c r="F5" s="2">
        <f t="shared" si="1"/>
        <v>0.45254833995886307</v>
      </c>
      <c r="G5" s="2"/>
      <c r="H5" s="2"/>
      <c r="I5" s="2"/>
      <c r="L5" s="1"/>
      <c r="O5" s="1"/>
      <c r="Q5" s="1"/>
      <c r="R5" s="1"/>
    </row>
    <row r="6" spans="1:18" ht="12.75">
      <c r="A6" s="1" t="s">
        <v>6</v>
      </c>
      <c r="B6" s="2">
        <v>6.93</v>
      </c>
      <c r="C6" s="2">
        <v>5.68</v>
      </c>
      <c r="D6" s="2"/>
      <c r="E6" s="2">
        <f t="shared" si="0"/>
        <v>6.305</v>
      </c>
      <c r="F6" s="2">
        <f t="shared" si="1"/>
        <v>0.8838834764831844</v>
      </c>
      <c r="G6" s="2"/>
      <c r="H6" s="2"/>
      <c r="I6" s="2"/>
      <c r="L6" s="1"/>
      <c r="O6" s="1"/>
      <c r="Q6" s="1"/>
      <c r="R6" s="1"/>
    </row>
    <row r="7" spans="1:18" ht="12.75">
      <c r="A7" s="1" t="s">
        <v>7</v>
      </c>
      <c r="B7" s="2">
        <v>10.83</v>
      </c>
      <c r="C7" s="2">
        <v>13.47</v>
      </c>
      <c r="D7" s="2"/>
      <c r="E7" s="2">
        <f t="shared" si="0"/>
        <v>12.15</v>
      </c>
      <c r="F7" s="2">
        <f t="shared" si="1"/>
        <v>1.8667619023324873</v>
      </c>
      <c r="G7" s="2"/>
      <c r="H7" s="2"/>
      <c r="I7" s="2"/>
      <c r="L7" s="1"/>
      <c r="O7" s="1"/>
      <c r="Q7" s="1"/>
      <c r="R7" s="1"/>
    </row>
    <row r="8" spans="1:18" ht="12.75">
      <c r="A8" s="1" t="s">
        <v>8</v>
      </c>
      <c r="B8" s="2">
        <v>3.01</v>
      </c>
      <c r="C8" s="2">
        <v>1.7</v>
      </c>
      <c r="D8" s="2"/>
      <c r="E8" s="2">
        <f t="shared" si="0"/>
        <v>2.355</v>
      </c>
      <c r="F8" s="2">
        <f t="shared" si="1"/>
        <v>0.9263098833543765</v>
      </c>
      <c r="G8" s="2"/>
      <c r="H8" s="2"/>
      <c r="I8" s="2"/>
      <c r="L8" s="1"/>
      <c r="O8" s="1"/>
      <c r="Q8" s="1"/>
      <c r="R8" s="1"/>
    </row>
    <row r="9" spans="1:18" ht="12.75">
      <c r="A9" s="1" t="s">
        <v>9</v>
      </c>
      <c r="B9" s="2">
        <f>SUM(B4:B8)</f>
        <v>82.34</v>
      </c>
      <c r="C9" s="2">
        <f>SUM(C4:C8)</f>
        <v>82.10000000000001</v>
      </c>
      <c r="D9" s="2"/>
      <c r="E9" s="2">
        <f t="shared" si="0"/>
        <v>82.22</v>
      </c>
      <c r="F9" s="2">
        <f t="shared" si="1"/>
        <v>0.1697056274956271</v>
      </c>
      <c r="G9" s="2"/>
      <c r="H9" s="2"/>
      <c r="I9" s="2"/>
      <c r="L9" s="1"/>
      <c r="O9" s="1"/>
      <c r="Q9" s="1"/>
      <c r="R9" s="1"/>
    </row>
    <row r="10" spans="2:18" ht="12.75">
      <c r="B10" s="5"/>
      <c r="C10" s="5"/>
      <c r="D10" s="2"/>
      <c r="E10" s="2"/>
      <c r="F10" s="2"/>
      <c r="G10" s="2"/>
      <c r="H10" s="2"/>
      <c r="I10" s="2"/>
      <c r="L10" s="1"/>
      <c r="O10" s="1"/>
      <c r="Q10" s="1"/>
      <c r="R10" s="1"/>
    </row>
    <row r="11" spans="1:18" ht="12.75">
      <c r="A11" s="11" t="s">
        <v>40</v>
      </c>
      <c r="B11" s="10"/>
      <c r="C11" s="10"/>
      <c r="D11" s="9"/>
      <c r="E11" s="2"/>
      <c r="F11" s="2"/>
      <c r="G11" s="2"/>
      <c r="H11" s="2"/>
      <c r="I11" s="2" t="s">
        <v>38</v>
      </c>
      <c r="L11" s="1"/>
      <c r="O11" s="1"/>
      <c r="Q11" s="1"/>
      <c r="R11" s="1"/>
    </row>
    <row r="12" spans="1:18" ht="12.75">
      <c r="A12" s="1" t="s">
        <v>32</v>
      </c>
      <c r="B12" s="2">
        <v>2.9267002149265577</v>
      </c>
      <c r="C12" s="2">
        <v>2.922646048106546</v>
      </c>
      <c r="D12" s="2"/>
      <c r="E12" s="2">
        <v>2.9246731315165517</v>
      </c>
      <c r="F12" s="2">
        <v>0.0028667288502881717</v>
      </c>
      <c r="G12" s="5">
        <v>2.92</v>
      </c>
      <c r="H12" s="2">
        <v>4</v>
      </c>
      <c r="I12" s="2">
        <v>11.68</v>
      </c>
      <c r="L12" s="1"/>
      <c r="O12" s="1"/>
      <c r="Q12" s="1"/>
      <c r="R12" s="1"/>
    </row>
    <row r="13" spans="1:18" ht="12.75">
      <c r="A13" s="1" t="s">
        <v>33</v>
      </c>
      <c r="B13" s="2">
        <v>0.07329978507344226</v>
      </c>
      <c r="C13" s="2">
        <v>0.07735395189345384</v>
      </c>
      <c r="D13" s="2"/>
      <c r="E13" s="2">
        <v>0.07532686848344805</v>
      </c>
      <c r="F13" s="2">
        <v>0.0028667288504917953</v>
      </c>
      <c r="G13" s="5">
        <v>0.08</v>
      </c>
      <c r="H13" s="2">
        <v>3</v>
      </c>
      <c r="I13" s="2">
        <v>0.24</v>
      </c>
      <c r="L13" s="1"/>
      <c r="O13" s="1"/>
      <c r="Q13" s="1"/>
      <c r="R13" s="1"/>
    </row>
    <row r="14" spans="2:18" ht="12.75">
      <c r="B14" s="2"/>
      <c r="C14" s="2"/>
      <c r="D14" s="2"/>
      <c r="E14" s="2"/>
      <c r="F14" s="2"/>
      <c r="G14" s="5"/>
      <c r="H14" s="2"/>
      <c r="I14" s="2"/>
      <c r="L14" s="1"/>
      <c r="O14" s="1"/>
      <c r="Q14" s="1"/>
      <c r="R14" s="1"/>
    </row>
    <row r="15" spans="1:18" ht="12.75">
      <c r="A15" s="1" t="s">
        <v>13</v>
      </c>
      <c r="B15" s="2">
        <v>0.5777637548862924</v>
      </c>
      <c r="C15" s="2">
        <v>0.7253361411528642</v>
      </c>
      <c r="D15" s="2"/>
      <c r="E15" s="2">
        <v>0.6515499480195783</v>
      </c>
      <c r="F15" s="2">
        <v>0.10434943504497252</v>
      </c>
      <c r="G15" s="5">
        <v>0.6032869889070169</v>
      </c>
      <c r="H15" s="2">
        <v>2</v>
      </c>
      <c r="I15" s="2">
        <v>1.2065739778140339</v>
      </c>
      <c r="L15" s="1"/>
      <c r="O15" s="1"/>
      <c r="Q15" s="1"/>
      <c r="R15" s="1"/>
    </row>
    <row r="16" spans="1:18" ht="12.75">
      <c r="A16" s="1" t="s">
        <v>33</v>
      </c>
      <c r="B16" s="2">
        <v>0.3352572851489027</v>
      </c>
      <c r="C16" s="2">
        <v>0.2606468389574268</v>
      </c>
      <c r="D16" s="2"/>
      <c r="E16" s="2">
        <v>0.2979520620531647</v>
      </c>
      <c r="F16" s="2">
        <v>0.052757552449346753</v>
      </c>
      <c r="G16" s="5">
        <v>0.08</v>
      </c>
      <c r="H16" s="2">
        <v>3</v>
      </c>
      <c r="I16" s="2">
        <v>0.24</v>
      </c>
      <c r="L16" s="1"/>
      <c r="O16" s="1"/>
      <c r="Q16" s="1"/>
      <c r="R16" s="1"/>
    </row>
    <row r="17" spans="1:18" ht="12.75">
      <c r="A17" s="1" t="s">
        <v>34</v>
      </c>
      <c r="B17" s="2"/>
      <c r="C17" s="2"/>
      <c r="D17" s="2"/>
      <c r="E17" s="2"/>
      <c r="F17" s="2"/>
      <c r="G17" s="5">
        <v>0.2</v>
      </c>
      <c r="H17" s="2">
        <v>2</v>
      </c>
      <c r="I17" s="2">
        <v>0.4</v>
      </c>
      <c r="L17" s="1"/>
      <c r="O17" s="1"/>
      <c r="Q17" s="1"/>
      <c r="R17" s="1"/>
    </row>
    <row r="18" spans="1:18" ht="12.75">
      <c r="A18" s="1" t="s">
        <v>14</v>
      </c>
      <c r="B18" s="2">
        <v>0.16027874503824746</v>
      </c>
      <c r="C18" s="2">
        <v>0.09137097178316314</v>
      </c>
      <c r="D18" s="2"/>
      <c r="E18" s="2">
        <v>0.1258248584107053</v>
      </c>
      <c r="F18" s="2">
        <v>0.04872515374513522</v>
      </c>
      <c r="G18" s="5">
        <v>0.11650449852843081</v>
      </c>
      <c r="H18" s="2">
        <v>2</v>
      </c>
      <c r="I18" s="2">
        <v>0.23300899705686162</v>
      </c>
      <c r="L18" s="1"/>
      <c r="O18" s="1"/>
      <c r="Q18" s="1"/>
      <c r="R18" s="1"/>
    </row>
    <row r="19" spans="2:18" ht="12.75">
      <c r="B19" s="2"/>
      <c r="C19" s="2"/>
      <c r="D19" s="2"/>
      <c r="E19" s="2"/>
      <c r="F19" s="2"/>
      <c r="G19" s="2"/>
      <c r="H19" s="2"/>
      <c r="I19" s="9">
        <v>13.999582974870895</v>
      </c>
      <c r="L19" s="1"/>
      <c r="O19" s="1"/>
      <c r="Q19" s="1"/>
      <c r="R19" s="1"/>
    </row>
    <row r="20" spans="2:18" ht="12.75">
      <c r="B20" s="2"/>
      <c r="C20" s="2"/>
      <c r="D20" s="2"/>
      <c r="E20" s="2"/>
      <c r="F20" s="2"/>
      <c r="G20" s="2"/>
      <c r="H20" s="2"/>
      <c r="I20" s="2"/>
      <c r="L20" s="1"/>
      <c r="O20" s="1"/>
      <c r="Q20" s="1"/>
      <c r="R20" s="1"/>
    </row>
    <row r="21" spans="2:18" ht="12.75">
      <c r="B21" s="2"/>
      <c r="C21" s="2"/>
      <c r="D21" s="2"/>
      <c r="E21" s="2"/>
      <c r="F21" s="2"/>
      <c r="G21" s="2"/>
      <c r="H21" s="2"/>
      <c r="I21" s="2"/>
      <c r="L21" s="1"/>
      <c r="O21" s="1"/>
      <c r="Q21" s="1"/>
      <c r="R21" s="1"/>
    </row>
    <row r="22" spans="4:18" ht="23.25">
      <c r="D22" s="3" t="s">
        <v>31</v>
      </c>
      <c r="L22" s="1"/>
      <c r="O22" s="1"/>
      <c r="Q22" s="1"/>
      <c r="R22" s="1"/>
    </row>
    <row r="23" spans="1:20" ht="23.25">
      <c r="A23" s="1" t="s">
        <v>41</v>
      </c>
      <c r="D23" s="3" t="s">
        <v>39</v>
      </c>
      <c r="J23" s="4"/>
      <c r="L23" s="1"/>
      <c r="M23" s="4"/>
      <c r="O23" s="2"/>
      <c r="P23" s="2"/>
      <c r="Q23" s="2"/>
      <c r="R23" s="2"/>
      <c r="S23" s="2"/>
      <c r="T23" s="2"/>
    </row>
    <row r="24" ht="12.75">
      <c r="L24" s="1"/>
    </row>
    <row r="25" spans="1:18" ht="12.75">
      <c r="A25" s="1" t="s">
        <v>15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21</v>
      </c>
      <c r="J25" s="1" t="s">
        <v>22</v>
      </c>
      <c r="L25" s="2"/>
      <c r="M25" s="2"/>
      <c r="P25" s="4"/>
      <c r="Q25" s="1"/>
      <c r="R25" s="1"/>
    </row>
    <row r="26" spans="1:20" ht="23.25">
      <c r="A26" s="1" t="s">
        <v>23</v>
      </c>
      <c r="B26" s="1" t="s">
        <v>10</v>
      </c>
      <c r="C26" s="1" t="s">
        <v>24</v>
      </c>
      <c r="D26" s="1">
        <v>20</v>
      </c>
      <c r="E26" s="1">
        <v>10</v>
      </c>
      <c r="F26" s="1">
        <v>600</v>
      </c>
      <c r="G26" s="1">
        <v>-600</v>
      </c>
      <c r="J26" s="1" t="s">
        <v>25</v>
      </c>
      <c r="N26" s="2"/>
      <c r="O26" s="5"/>
      <c r="P26" s="3" t="s">
        <v>31</v>
      </c>
      <c r="Q26" s="2"/>
      <c r="R26" s="2"/>
      <c r="S26" s="2"/>
      <c r="T26" s="2"/>
    </row>
    <row r="27" spans="1:18" ht="23.25">
      <c r="A27" s="1" t="s">
        <v>26</v>
      </c>
      <c r="B27" s="1" t="s">
        <v>11</v>
      </c>
      <c r="C27" s="1" t="s">
        <v>24</v>
      </c>
      <c r="D27" s="1">
        <v>20</v>
      </c>
      <c r="E27" s="1">
        <v>10</v>
      </c>
      <c r="F27" s="1">
        <v>500</v>
      </c>
      <c r="G27" s="1">
        <v>-500</v>
      </c>
      <c r="J27" s="1" t="s">
        <v>27</v>
      </c>
      <c r="N27" s="2"/>
      <c r="O27" s="2"/>
      <c r="P27" s="3" t="s">
        <v>35</v>
      </c>
      <c r="Q27" s="2"/>
      <c r="R27" s="1"/>
    </row>
    <row r="28" spans="1:19" ht="12.75">
      <c r="A28" s="1" t="s">
        <v>26</v>
      </c>
      <c r="B28" s="1" t="s">
        <v>12</v>
      </c>
      <c r="C28" s="1" t="s">
        <v>24</v>
      </c>
      <c r="D28" s="1">
        <v>20</v>
      </c>
      <c r="E28" s="1">
        <v>10</v>
      </c>
      <c r="F28" s="1">
        <v>500</v>
      </c>
      <c r="G28" s="1">
        <v>-501</v>
      </c>
      <c r="J28" s="1" t="s">
        <v>28</v>
      </c>
      <c r="N28" s="2"/>
      <c r="O28" s="2"/>
      <c r="P28" s="2"/>
      <c r="Q28" s="2"/>
      <c r="R28" s="2"/>
      <c r="S28" s="2"/>
    </row>
    <row r="29" spans="1:17" ht="22.5">
      <c r="A29" s="1" t="s">
        <v>26</v>
      </c>
      <c r="B29" s="1" t="s">
        <v>13</v>
      </c>
      <c r="C29" s="1" t="s">
        <v>24</v>
      </c>
      <c r="D29" s="1">
        <v>20</v>
      </c>
      <c r="E29" s="1">
        <v>10</v>
      </c>
      <c r="F29" s="1">
        <v>300</v>
      </c>
      <c r="G29" s="1">
        <v>-300</v>
      </c>
      <c r="J29" s="1" t="s">
        <v>29</v>
      </c>
      <c r="M29"/>
      <c r="N29" s="6"/>
      <c r="O29" s="7"/>
      <c r="P29" s="8"/>
      <c r="Q29" s="7"/>
    </row>
    <row r="30" spans="1:10" ht="12.75">
      <c r="A30" s="1" t="s">
        <v>26</v>
      </c>
      <c r="B30" s="1" t="s">
        <v>14</v>
      </c>
      <c r="C30" s="1" t="s">
        <v>24</v>
      </c>
      <c r="D30" s="1">
        <v>20</v>
      </c>
      <c r="E30" s="1">
        <v>10</v>
      </c>
      <c r="F30" s="1">
        <v>500</v>
      </c>
      <c r="G30" s="1">
        <v>-300</v>
      </c>
      <c r="J30" s="1" t="s">
        <v>30</v>
      </c>
    </row>
    <row r="33" ht="12.75">
      <c r="A33" s="1" t="s">
        <v>42</v>
      </c>
    </row>
    <row r="35" spans="1:13" ht="12.75">
      <c r="A35" s="1" t="s">
        <v>11</v>
      </c>
      <c r="B35" s="2">
        <v>1.7911596180633889</v>
      </c>
      <c r="C35" s="2">
        <v>1.810651384571849</v>
      </c>
      <c r="D35" s="2">
        <v>1.834973101242566</v>
      </c>
      <c r="J35" s="4"/>
      <c r="L35" s="1"/>
      <c r="M35" s="4"/>
    </row>
    <row r="36" spans="1:13" ht="12.75">
      <c r="A36" s="1" t="s">
        <v>12</v>
      </c>
      <c r="B36" s="2">
        <v>2.8591668500852054</v>
      </c>
      <c r="C36" s="2">
        <v>2.825861726767789</v>
      </c>
      <c r="D36" s="2">
        <v>2.6148989198352197</v>
      </c>
      <c r="J36" s="4"/>
      <c r="L36" s="1"/>
      <c r="M36" s="4"/>
    </row>
    <row r="37" spans="1:13" ht="12.75">
      <c r="A37" s="1" t="s">
        <v>13</v>
      </c>
      <c r="B37" s="2">
        <v>0.37280756685336125</v>
      </c>
      <c r="C37" s="2">
        <v>0.37268554285817207</v>
      </c>
      <c r="D37" s="2">
        <v>0.5903353077677819</v>
      </c>
      <c r="J37" s="4"/>
      <c r="L37" s="1"/>
      <c r="M37" s="4"/>
    </row>
    <row r="38" spans="1:18" ht="12.75">
      <c r="A38" s="1" t="s">
        <v>14</v>
      </c>
      <c r="B38" s="2">
        <v>0.18570634693465643</v>
      </c>
      <c r="C38" s="2">
        <v>0.18014996123034102</v>
      </c>
      <c r="D38" s="2">
        <v>0.12481956991186562</v>
      </c>
      <c r="J38" s="4"/>
      <c r="L38" s="1"/>
      <c r="M38" s="4"/>
      <c r="P38" s="4"/>
      <c r="Q38" s="1"/>
      <c r="R38" s="1"/>
    </row>
    <row r="39" spans="16:18" ht="12.75">
      <c r="P39" s="4"/>
      <c r="Q39" s="1"/>
      <c r="R39" s="1"/>
    </row>
    <row r="40" spans="1:18" ht="12.75">
      <c r="A40" s="1" t="s">
        <v>11</v>
      </c>
      <c r="B40" s="2">
        <f>1-SUM(B41:B42)</f>
        <v>0.6808491921211328</v>
      </c>
      <c r="C40" s="2">
        <f>1-SUM(C41:C42)</f>
        <v>0.6840939976637068</v>
      </c>
      <c r="D40" s="2">
        <f>1-SUM(D41:D42)</f>
        <v>0.5913400698973443</v>
      </c>
      <c r="F40" s="2">
        <f>AVERAGE(B40:D40)</f>
        <v>0.6520944198940614</v>
      </c>
      <c r="G40" s="1">
        <f>STDEV(B40:D40)</f>
        <v>0.05263981832600611</v>
      </c>
      <c r="H40" s="4">
        <v>0.65</v>
      </c>
      <c r="P40" s="4"/>
      <c r="Q40" s="1"/>
      <c r="R40" s="1"/>
    </row>
    <row r="41" spans="1:8" ht="12.75">
      <c r="A41" s="1" t="s">
        <v>13</v>
      </c>
      <c r="B41" s="2">
        <v>0.21303289534477785</v>
      </c>
      <c r="C41" s="2">
        <v>0.21296316734752693</v>
      </c>
      <c r="D41" s="2">
        <v>0.33733446158158964</v>
      </c>
      <c r="E41" s="2"/>
      <c r="F41" s="2">
        <f>AVERAGE(B41:D41)</f>
        <v>0.2544435080912981</v>
      </c>
      <c r="G41" s="2">
        <f>STDEV(B41:D41)</f>
        <v>0.07178567993266947</v>
      </c>
      <c r="H41" s="5">
        <v>0.25</v>
      </c>
    </row>
    <row r="42" spans="1:8" ht="12.75">
      <c r="A42" s="1" t="s">
        <v>14</v>
      </c>
      <c r="B42" s="2">
        <v>0.10611791253408938</v>
      </c>
      <c r="C42" s="2">
        <v>0.1029428349887663</v>
      </c>
      <c r="D42" s="2">
        <v>0.07132546852106607</v>
      </c>
      <c r="E42" s="2"/>
      <c r="F42" s="2">
        <f>AVERAGE(B42:D42)</f>
        <v>0.09346207201464059</v>
      </c>
      <c r="G42" s="2">
        <f>STDEV(B42:D42)</f>
        <v>0.019236480707980414</v>
      </c>
      <c r="H42" s="5">
        <v>0.09</v>
      </c>
    </row>
    <row r="43" spans="2:8" ht="12.75">
      <c r="B43" s="2"/>
      <c r="C43" s="2"/>
      <c r="D43" s="2"/>
      <c r="E43" s="2"/>
      <c r="F43" s="2"/>
      <c r="G43" s="2"/>
      <c r="H43" s="5"/>
    </row>
    <row r="44" spans="1:8" ht="12.75">
      <c r="A44" s="1" t="s">
        <v>12</v>
      </c>
      <c r="B44" s="2">
        <v>1.6338096286201174</v>
      </c>
      <c r="C44" s="2">
        <v>1.6147781295815937</v>
      </c>
      <c r="D44" s="2">
        <v>1.4942279541915542</v>
      </c>
      <c r="E44" s="2"/>
      <c r="F44" s="2">
        <f>AVERAGE(B44:D44)</f>
        <v>1.5809385707977548</v>
      </c>
      <c r="G44" s="2">
        <f>STDEV(B44:D44)</f>
        <v>0.07569410652808384</v>
      </c>
      <c r="H44" s="5">
        <v>1.58</v>
      </c>
    </row>
    <row r="45" spans="1:8" ht="12.75">
      <c r="A45" s="1" t="s">
        <v>11</v>
      </c>
      <c r="B45" s="2">
        <f>2-B44</f>
        <v>0.36619037137988264</v>
      </c>
      <c r="C45" s="2">
        <f>2-C44</f>
        <v>0.3852218704184063</v>
      </c>
      <c r="D45" s="2">
        <f>2-D44</f>
        <v>0.5057720458084458</v>
      </c>
      <c r="E45" s="2"/>
      <c r="F45" s="2">
        <f>AVERAGE(B45:D45)</f>
        <v>0.41906142920224493</v>
      </c>
      <c r="G45" s="2">
        <f>STDEV(B45:D45)</f>
        <v>0.0756941065280776</v>
      </c>
      <c r="H45" s="4">
        <v>0.42</v>
      </c>
    </row>
    <row r="46" spans="2:8" ht="12.75">
      <c r="B46" s="2"/>
      <c r="C46" s="2"/>
      <c r="D46" s="2"/>
      <c r="E46" s="2"/>
      <c r="F46" s="2"/>
      <c r="G46" s="2"/>
      <c r="H46" s="4"/>
    </row>
    <row r="47" spans="2:8" ht="23.25">
      <c r="B47" s="2"/>
      <c r="C47" s="2"/>
      <c r="D47" s="3" t="s">
        <v>44</v>
      </c>
      <c r="E47" s="2"/>
      <c r="F47" s="2"/>
      <c r="G47" s="2"/>
      <c r="H47" s="4"/>
    </row>
    <row r="48" spans="1:12" ht="23.25">
      <c r="A48" s="1" t="s">
        <v>46</v>
      </c>
      <c r="B48" s="2"/>
      <c r="C48" s="2"/>
      <c r="D48" s="3" t="s">
        <v>43</v>
      </c>
      <c r="E48" s="2"/>
      <c r="F48" s="2"/>
      <c r="L48" s="1" t="s">
        <v>45</v>
      </c>
    </row>
    <row r="49" spans="2:6" ht="12.75">
      <c r="B49" s="2"/>
      <c r="C49" s="2"/>
      <c r="D49" s="2"/>
      <c r="E49" s="2"/>
      <c r="F49" s="2"/>
    </row>
    <row r="51" spans="1:18" ht="12.75">
      <c r="A51" s="1" t="s">
        <v>11</v>
      </c>
      <c r="B51" s="2">
        <v>1.023519781750508</v>
      </c>
      <c r="C51" s="2">
        <v>1.0346579340410567</v>
      </c>
      <c r="D51" s="2">
        <v>1.048556057852895</v>
      </c>
      <c r="E51" s="2"/>
      <c r="F51" s="2">
        <f>AVERAGE(B51:D51)</f>
        <v>1.0355779245481531</v>
      </c>
      <c r="G51" s="2">
        <f>STDEV(B51:D51)</f>
        <v>0.012543467111175915</v>
      </c>
      <c r="H51" s="5">
        <f>F51*1/1.38</f>
        <v>0.7504187859044589</v>
      </c>
      <c r="P51" s="4"/>
      <c r="Q51" s="1"/>
      <c r="R5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2006-12-20T19:42:20Z</dcterms:created>
  <dcterms:modified xsi:type="dcterms:W3CDTF">2007-09-27T01:14:42Z</dcterms:modified>
  <cp:category/>
  <cp:version/>
  <cp:contentType/>
  <cp:contentStatus/>
</cp:coreProperties>
</file>