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6725" windowHeight="1164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<sst xmlns="http://schemas.openxmlformats.org/spreadsheetml/2006/main" count="164" uniqueCount="89">
  <si>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</si>
  <si>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</si>
  <si>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</si>
  <si>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</si>
  <si>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</si>
  <si>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</si>
  <si>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</si>
  <si>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</si>
  <si>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</si>
  <si>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</si>
  <si>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</si>
  <si>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</si>
  <si>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</si>
  <si>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</si>
  <si>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#16</t>
  </si>
  <si>
    <t>#17</t>
  </si>
  <si>
    <t>#18</t>
  </si>
  <si>
    <t>#19</t>
  </si>
  <si>
    <t>#20</t>
  </si>
  <si>
    <t>Ox</t>
  </si>
  <si>
    <t>Wt</t>
  </si>
  <si>
    <t>Percents</t>
  </si>
  <si>
    <t>Average</t>
  </si>
  <si>
    <t>Standard</t>
  </si>
  <si>
    <t>Dev</t>
  </si>
  <si>
    <t>Na2O</t>
  </si>
  <si>
    <t>F</t>
  </si>
  <si>
    <t>K2O</t>
  </si>
  <si>
    <t>SiO2</t>
  </si>
  <si>
    <t>MgO</t>
  </si>
  <si>
    <t>Al2O3</t>
  </si>
  <si>
    <t>CaO</t>
  </si>
  <si>
    <t>MnO</t>
  </si>
  <si>
    <t>TiO2</t>
  </si>
  <si>
    <t>FeO</t>
  </si>
  <si>
    <t>Cr2O3</t>
  </si>
  <si>
    <t>NiO</t>
  </si>
  <si>
    <t>Totals</t>
  </si>
  <si>
    <t>Cation</t>
  </si>
  <si>
    <t>Numbers</t>
  </si>
  <si>
    <t>Normalized</t>
  </si>
  <si>
    <t>to</t>
  </si>
  <si>
    <t>O</t>
  </si>
  <si>
    <t>Na</t>
  </si>
  <si>
    <t>K</t>
  </si>
  <si>
    <t>Si</t>
  </si>
  <si>
    <t>Mg</t>
  </si>
  <si>
    <t>Al</t>
  </si>
  <si>
    <t>Ca</t>
  </si>
  <si>
    <t>Mn</t>
  </si>
  <si>
    <t>Ti</t>
  </si>
  <si>
    <t>Fe</t>
  </si>
  <si>
    <t>Cr</t>
  </si>
  <si>
    <t>Ni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</si>
  <si>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</si>
  <si>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</si>
  <si>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</si>
  <si>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</si>
  <si>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</si>
  <si>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</si>
  <si>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</si>
  <si>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</si>
  <si>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</si>
  <si>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</si>
  <si>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</si>
  <si>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</si>
  <si>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anor-s</t>
  </si>
  <si>
    <t>MgF2</t>
  </si>
  <si>
    <t>PET</t>
  </si>
  <si>
    <t>kspar-OR1</t>
  </si>
  <si>
    <t>wollast</t>
  </si>
  <si>
    <t>rhod-791</t>
  </si>
  <si>
    <t>rutile1</t>
  </si>
  <si>
    <t>LIF</t>
  </si>
  <si>
    <t>fayalite</t>
  </si>
  <si>
    <t>chrom-s</t>
  </si>
  <si>
    <t>nidi</t>
  </si>
  <si>
    <t xml:space="preserve"> </t>
  </si>
  <si>
    <r>
      <t>Mg</t>
    </r>
    <r>
      <rPr>
        <vertAlign val="subscript"/>
        <sz val="14"/>
        <rFont val="Times New Roman"/>
        <family val="1"/>
      </rPr>
      <t>5</t>
    </r>
    <r>
      <rPr>
        <sz val="14"/>
        <rFont val="Times New Roman"/>
        <family val="1"/>
      </rPr>
      <t>(SiO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F</t>
    </r>
    <r>
      <rPr>
        <vertAlign val="subscript"/>
        <sz val="14"/>
        <rFont val="Times New Roman"/>
        <family val="1"/>
      </rPr>
      <t>2</t>
    </r>
  </si>
  <si>
    <t>average</t>
  </si>
  <si>
    <t>stdev</t>
  </si>
  <si>
    <t>in formula</t>
  </si>
  <si>
    <r>
      <t>(Mg</t>
    </r>
    <r>
      <rPr>
        <vertAlign val="subscript"/>
        <sz val="14"/>
        <rFont val="Times New Roman"/>
        <family val="1"/>
      </rPr>
      <t>4.61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0.31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0.07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Σ=5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(F</t>
    </r>
    <r>
      <rPr>
        <vertAlign val="subscript"/>
        <sz val="14"/>
        <rFont val="Times New Roman"/>
        <family val="1"/>
      </rPr>
      <t>1.16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0.84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</si>
  <si>
    <t>ideal</t>
  </si>
  <si>
    <t>measured</t>
  </si>
  <si>
    <t>chondroite R040016</t>
  </si>
  <si>
    <t>not present in the wds scan; not in totals</t>
  </si>
  <si>
    <t>F2=-O</t>
  </si>
  <si>
    <t>H2O*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</si>
</sst>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8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workbookViewId="0" topLeftCell="A1">
      <selection activeCell="P37" sqref="P37"/>
    </sheetView>
  </sheetViews>
  <sheetFormatPr defaultColWidth="9.00390625" defaultRowHeight="13.5"/>
  <cols>
    <col min="1" max="16384" width="5.25390625" style="1" customWidth="1"/>
  </cols>
  <sheetData>
    <row r="1" spans="2:4" ht="15.75">
      <c r="B1" s="6" t="s">
        <v>85</v>
      </c>
      <c r="C1" s="6"/>
      <c r="D1" s="6"/>
    </row>
    <row r="2" spans="2:20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</row>
    <row r="3" spans="1:23" ht="12.75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V3" s="1" t="s">
        <v>79</v>
      </c>
      <c r="W3" s="1" t="s">
        <v>80</v>
      </c>
    </row>
    <row r="4" spans="1:24" ht="12.75">
      <c r="A4" s="1" t="s">
        <v>29</v>
      </c>
      <c r="B4" s="2">
        <v>52.27</v>
      </c>
      <c r="C4" s="2">
        <v>52.36</v>
      </c>
      <c r="D4" s="2">
        <v>52.45</v>
      </c>
      <c r="E4" s="2">
        <v>52.5</v>
      </c>
      <c r="F4" s="2">
        <v>52.23</v>
      </c>
      <c r="G4" s="2">
        <v>51.85</v>
      </c>
      <c r="H4" s="2">
        <v>52.17</v>
      </c>
      <c r="I4" s="2">
        <v>52.35</v>
      </c>
      <c r="J4" s="2">
        <v>51.91</v>
      </c>
      <c r="K4" s="2">
        <v>52.74</v>
      </c>
      <c r="L4" s="2">
        <v>52.28</v>
      </c>
      <c r="M4" s="2">
        <v>52.34</v>
      </c>
      <c r="N4" s="2">
        <v>52.4</v>
      </c>
      <c r="O4" s="2">
        <v>51.88</v>
      </c>
      <c r="P4" s="2">
        <v>52.74</v>
      </c>
      <c r="Q4" s="2">
        <v>51.8</v>
      </c>
      <c r="R4" s="2">
        <v>52.46</v>
      </c>
      <c r="S4" s="2">
        <v>52.39</v>
      </c>
      <c r="T4" s="2">
        <v>52.09</v>
      </c>
      <c r="U4" s="2"/>
      <c r="V4" s="2">
        <f>AVERAGE(B4:T4)</f>
        <v>52.27421052631579</v>
      </c>
      <c r="W4" s="2">
        <f>STDEV(B4:T4)</f>
        <v>0.27250516385350565</v>
      </c>
      <c r="X4" s="2"/>
    </row>
    <row r="5" spans="1:24" ht="12.75">
      <c r="A5" s="1" t="s">
        <v>28</v>
      </c>
      <c r="B5" s="2">
        <v>33.92</v>
      </c>
      <c r="C5" s="2">
        <v>33.79</v>
      </c>
      <c r="D5" s="2">
        <v>33.69</v>
      </c>
      <c r="E5" s="2">
        <v>33.77</v>
      </c>
      <c r="F5" s="2">
        <v>33.72</v>
      </c>
      <c r="G5" s="2">
        <v>33.81</v>
      </c>
      <c r="H5" s="2">
        <v>33.39</v>
      </c>
      <c r="I5" s="2">
        <v>33.63</v>
      </c>
      <c r="J5" s="2">
        <v>33.83</v>
      </c>
      <c r="K5" s="2">
        <v>33.45</v>
      </c>
      <c r="L5" s="2">
        <v>33.85</v>
      </c>
      <c r="M5" s="2">
        <v>33.7</v>
      </c>
      <c r="N5" s="2">
        <v>34</v>
      </c>
      <c r="O5" s="2">
        <v>33.98</v>
      </c>
      <c r="P5" s="2">
        <v>33.94</v>
      </c>
      <c r="Q5" s="2">
        <v>33.94</v>
      </c>
      <c r="R5" s="2">
        <v>33.88</v>
      </c>
      <c r="S5" s="2">
        <v>33.51</v>
      </c>
      <c r="T5" s="2">
        <v>33.99</v>
      </c>
      <c r="U5" s="2"/>
      <c r="V5" s="2">
        <f>AVERAGE(B5:T5)</f>
        <v>33.778421052631586</v>
      </c>
      <c r="W5" s="2">
        <f>STDEV(B5:T5)</f>
        <v>0.1820031488693836</v>
      </c>
      <c r="X5" s="2"/>
    </row>
    <row r="6" spans="1:24" ht="12.75">
      <c r="A6" s="1" t="s">
        <v>34</v>
      </c>
      <c r="B6" s="2">
        <v>6.53</v>
      </c>
      <c r="C6" s="2">
        <v>6.55</v>
      </c>
      <c r="D6" s="2">
        <v>6.15</v>
      </c>
      <c r="E6" s="2">
        <v>6.01</v>
      </c>
      <c r="F6" s="2">
        <v>6.54</v>
      </c>
      <c r="G6" s="2">
        <v>6.23</v>
      </c>
      <c r="H6" s="2">
        <v>6.4</v>
      </c>
      <c r="I6" s="2">
        <v>6.35</v>
      </c>
      <c r="J6" s="2">
        <v>6.26</v>
      </c>
      <c r="K6" s="2">
        <v>6.5</v>
      </c>
      <c r="L6" s="2">
        <v>6.76</v>
      </c>
      <c r="M6" s="2">
        <v>6.46</v>
      </c>
      <c r="N6" s="2">
        <v>6.45</v>
      </c>
      <c r="O6" s="2">
        <v>6.29</v>
      </c>
      <c r="P6" s="2">
        <v>6.22</v>
      </c>
      <c r="Q6" s="2">
        <v>6.38</v>
      </c>
      <c r="R6" s="2">
        <v>6.39</v>
      </c>
      <c r="S6" s="2">
        <v>6.12</v>
      </c>
      <c r="T6" s="2">
        <v>6.52</v>
      </c>
      <c r="U6" s="2"/>
      <c r="V6" s="2">
        <f>AVERAGE(B6:T6)</f>
        <v>6.37421052631579</v>
      </c>
      <c r="W6" s="2">
        <f>STDEV(B6:T6)</f>
        <v>0.18188261750288928</v>
      </c>
      <c r="X6" s="2"/>
    </row>
    <row r="7" spans="1:24" ht="12.75">
      <c r="A7" s="1" t="s">
        <v>26</v>
      </c>
      <c r="B7" s="2">
        <v>6.73647</v>
      </c>
      <c r="C7" s="2">
        <v>5.596452</v>
      </c>
      <c r="D7" s="2">
        <v>6.321918</v>
      </c>
      <c r="E7" s="2">
        <v>6.615559</v>
      </c>
      <c r="F7" s="2">
        <v>6.287372</v>
      </c>
      <c r="G7" s="2">
        <v>6.943745999999999</v>
      </c>
      <c r="H7" s="2">
        <v>6.615559</v>
      </c>
      <c r="I7" s="2">
        <v>6.062823</v>
      </c>
      <c r="J7" s="2">
        <v>5.821001000000001</v>
      </c>
      <c r="K7" s="2">
        <v>5.492814</v>
      </c>
      <c r="L7" s="2">
        <v>6.684651000000001</v>
      </c>
      <c r="M7" s="2">
        <v>6.5810130000000004</v>
      </c>
      <c r="N7" s="2">
        <v>6.011004</v>
      </c>
      <c r="O7" s="2">
        <v>5.8555470000000005</v>
      </c>
      <c r="P7" s="2">
        <v>7.202841</v>
      </c>
      <c r="Q7" s="2">
        <v>5.734636</v>
      </c>
      <c r="R7" s="2">
        <v>5.70009</v>
      </c>
      <c r="S7" s="2">
        <v>5.838274</v>
      </c>
      <c r="T7" s="2">
        <v>5.924639000000001</v>
      </c>
      <c r="U7" s="2"/>
      <c r="V7" s="2">
        <f>AVERAGE(B7:T7)</f>
        <v>6.211916263157895</v>
      </c>
      <c r="W7" s="2">
        <f>STDEV(B7:T7)</f>
        <v>0.4970040587225114</v>
      </c>
      <c r="X7" s="2"/>
    </row>
    <row r="8" spans="1:24" ht="12.75">
      <c r="A8" s="1" t="s">
        <v>32</v>
      </c>
      <c r="B8" s="2">
        <v>1.37</v>
      </c>
      <c r="C8" s="2">
        <v>1.39</v>
      </c>
      <c r="D8" s="2">
        <v>1.34</v>
      </c>
      <c r="E8" s="2">
        <v>1.38</v>
      </c>
      <c r="F8" s="2">
        <v>1.36</v>
      </c>
      <c r="G8" s="2">
        <v>1.42</v>
      </c>
      <c r="H8" s="2">
        <v>1.43</v>
      </c>
      <c r="I8" s="2">
        <v>1.36</v>
      </c>
      <c r="J8" s="2">
        <v>1.42</v>
      </c>
      <c r="K8" s="2">
        <v>1.47</v>
      </c>
      <c r="L8" s="2">
        <v>1.37</v>
      </c>
      <c r="M8" s="2">
        <v>1.38</v>
      </c>
      <c r="N8" s="2">
        <v>1.48</v>
      </c>
      <c r="O8" s="2">
        <v>1.38</v>
      </c>
      <c r="P8" s="2">
        <v>1.44</v>
      </c>
      <c r="Q8" s="2">
        <v>1.37</v>
      </c>
      <c r="R8" s="2">
        <v>1.42</v>
      </c>
      <c r="S8" s="2">
        <v>1.35</v>
      </c>
      <c r="T8" s="2">
        <v>1.39</v>
      </c>
      <c r="U8" s="2"/>
      <c r="V8" s="2">
        <f>AVERAGE(B8:T8)</f>
        <v>1.3957894736842107</v>
      </c>
      <c r="W8" s="2">
        <f>STDEV(B8:T8)</f>
        <v>0.0394849886347266</v>
      </c>
      <c r="X8" s="2"/>
    </row>
    <row r="9" spans="1:24" ht="12.75">
      <c r="A9" s="1" t="s">
        <v>31</v>
      </c>
      <c r="B9" s="2">
        <v>0.15</v>
      </c>
      <c r="C9" s="2">
        <v>0.15</v>
      </c>
      <c r="D9" s="2">
        <v>0.17</v>
      </c>
      <c r="E9" s="2">
        <v>0.16</v>
      </c>
      <c r="F9" s="2">
        <v>0.17</v>
      </c>
      <c r="G9" s="2">
        <v>0.18</v>
      </c>
      <c r="H9" s="2">
        <v>0.13</v>
      </c>
      <c r="I9" s="2">
        <v>0.16</v>
      </c>
      <c r="J9" s="2">
        <v>0.14</v>
      </c>
      <c r="K9" s="2">
        <v>0.16</v>
      </c>
      <c r="L9" s="2">
        <v>0.14</v>
      </c>
      <c r="M9" s="2">
        <v>0.15</v>
      </c>
      <c r="N9" s="2">
        <v>0.14</v>
      </c>
      <c r="O9" s="2">
        <v>0.15</v>
      </c>
      <c r="P9" s="2">
        <v>0.18</v>
      </c>
      <c r="Q9" s="2">
        <v>0.18</v>
      </c>
      <c r="R9" s="2">
        <v>0.17</v>
      </c>
      <c r="S9" s="2">
        <v>0.14</v>
      </c>
      <c r="T9" s="2">
        <v>0.14</v>
      </c>
      <c r="U9" s="2"/>
      <c r="V9" s="2">
        <f>AVERAGE(B9:T9)</f>
        <v>0.15578947368421053</v>
      </c>
      <c r="W9" s="2">
        <f>STDEV(B9:T9)</f>
        <v>0.015746530296362807</v>
      </c>
      <c r="X9" s="2"/>
    </row>
    <row r="10" spans="1:24" s="7" customFormat="1" ht="12.75">
      <c r="A10" s="7" t="s">
        <v>33</v>
      </c>
      <c r="B10" s="8">
        <v>0.05</v>
      </c>
      <c r="C10" s="8">
        <v>0.06</v>
      </c>
      <c r="D10" s="8">
        <v>0.05</v>
      </c>
      <c r="E10" s="8">
        <v>0.05</v>
      </c>
      <c r="F10" s="8">
        <v>0.05</v>
      </c>
      <c r="G10" s="8">
        <v>0.04</v>
      </c>
      <c r="H10" s="8">
        <v>0.03</v>
      </c>
      <c r="I10" s="8">
        <v>0</v>
      </c>
      <c r="J10" s="8">
        <v>0.07</v>
      </c>
      <c r="K10" s="8">
        <v>0.07</v>
      </c>
      <c r="L10" s="8">
        <v>0.07</v>
      </c>
      <c r="M10" s="8">
        <v>0</v>
      </c>
      <c r="N10" s="8">
        <v>0.02</v>
      </c>
      <c r="O10" s="8">
        <v>0.05</v>
      </c>
      <c r="P10" s="8">
        <v>0.03</v>
      </c>
      <c r="Q10" s="8">
        <v>0.04</v>
      </c>
      <c r="R10" s="8">
        <v>0.07</v>
      </c>
      <c r="S10" s="8">
        <v>0.04</v>
      </c>
      <c r="T10" s="8">
        <v>0.03</v>
      </c>
      <c r="U10" s="8"/>
      <c r="V10" s="8">
        <f>AVERAGE(B10:T10)</f>
        <v>0.04315789473684212</v>
      </c>
      <c r="W10" s="8">
        <f>STDEV(B10:T10)</f>
        <v>0.021357442517239554</v>
      </c>
      <c r="X10" s="8" t="s">
        <v>86</v>
      </c>
    </row>
    <row r="11" spans="1:24" s="7" customFormat="1" ht="12.75">
      <c r="A11" s="7" t="s">
        <v>36</v>
      </c>
      <c r="B11" s="8">
        <v>0</v>
      </c>
      <c r="C11" s="8">
        <v>0.07</v>
      </c>
      <c r="D11" s="8">
        <v>0.09</v>
      </c>
      <c r="E11" s="8">
        <v>0.02</v>
      </c>
      <c r="F11" s="8">
        <v>0</v>
      </c>
      <c r="G11" s="8">
        <v>0</v>
      </c>
      <c r="H11" s="8">
        <v>0</v>
      </c>
      <c r="I11" s="8">
        <v>0.03</v>
      </c>
      <c r="J11" s="8">
        <v>0.02</v>
      </c>
      <c r="K11" s="8">
        <v>0</v>
      </c>
      <c r="L11" s="8">
        <v>0.05</v>
      </c>
      <c r="M11" s="8">
        <v>0</v>
      </c>
      <c r="N11" s="8">
        <v>0</v>
      </c>
      <c r="O11" s="8">
        <v>0</v>
      </c>
      <c r="P11" s="8">
        <v>0.04</v>
      </c>
      <c r="Q11" s="8">
        <v>0.01</v>
      </c>
      <c r="R11" s="8">
        <v>0</v>
      </c>
      <c r="S11" s="8">
        <v>0.03</v>
      </c>
      <c r="T11" s="8">
        <v>0.05</v>
      </c>
      <c r="U11" s="8"/>
      <c r="V11" s="8">
        <f>AVERAGE(B11:T11)</f>
        <v>0.02157894736842105</v>
      </c>
      <c r="W11" s="8">
        <f>STDEV(B11:T11)</f>
        <v>0.02733803981730643</v>
      </c>
      <c r="X11" s="8" t="s">
        <v>86</v>
      </c>
    </row>
    <row r="12" spans="1:24" s="7" customFormat="1" ht="12.75">
      <c r="A12" s="7" t="s">
        <v>25</v>
      </c>
      <c r="B12" s="8">
        <v>0</v>
      </c>
      <c r="C12" s="8">
        <v>0</v>
      </c>
      <c r="D12" s="8">
        <v>0.03</v>
      </c>
      <c r="E12" s="8">
        <v>0.01</v>
      </c>
      <c r="F12" s="8">
        <v>0</v>
      </c>
      <c r="G12" s="8">
        <v>0</v>
      </c>
      <c r="H12" s="8">
        <v>0.03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0.03</v>
      </c>
      <c r="T12" s="8">
        <v>0</v>
      </c>
      <c r="U12" s="8"/>
      <c r="V12" s="8">
        <f>AVERAGE(B12:T12)</f>
        <v>0.005263157894736842</v>
      </c>
      <c r="W12" s="8">
        <f>STDEV(B12:T12)</f>
        <v>0.011239029738980328</v>
      </c>
      <c r="X12" s="8" t="s">
        <v>86</v>
      </c>
    </row>
    <row r="13" spans="1:24" s="7" customFormat="1" ht="12.75">
      <c r="A13" s="7" t="s">
        <v>27</v>
      </c>
      <c r="B13" s="8">
        <v>0</v>
      </c>
      <c r="C13" s="8">
        <v>0</v>
      </c>
      <c r="D13" s="8">
        <v>0.03</v>
      </c>
      <c r="E13" s="8">
        <v>0</v>
      </c>
      <c r="F13" s="8">
        <v>0.03</v>
      </c>
      <c r="G13" s="8">
        <v>0.01</v>
      </c>
      <c r="H13" s="8">
        <v>0</v>
      </c>
      <c r="I13" s="8">
        <v>0</v>
      </c>
      <c r="J13" s="8">
        <v>0.01</v>
      </c>
      <c r="K13" s="8">
        <v>0</v>
      </c>
      <c r="L13" s="8">
        <v>0</v>
      </c>
      <c r="M13" s="8">
        <v>0.01</v>
      </c>
      <c r="N13" s="8">
        <v>0</v>
      </c>
      <c r="O13" s="8">
        <v>0.03</v>
      </c>
      <c r="P13" s="8">
        <v>0</v>
      </c>
      <c r="Q13" s="8">
        <v>0</v>
      </c>
      <c r="R13" s="8">
        <v>0.02</v>
      </c>
      <c r="S13" s="8">
        <v>0.01</v>
      </c>
      <c r="T13" s="8">
        <v>0</v>
      </c>
      <c r="U13" s="8"/>
      <c r="V13" s="8">
        <f>AVERAGE(B13:T13)</f>
        <v>0.007894736842105263</v>
      </c>
      <c r="W13" s="8">
        <f>STDEV(B13:T13)</f>
        <v>0.01134261745631201</v>
      </c>
      <c r="X13" s="8" t="s">
        <v>86</v>
      </c>
    </row>
    <row r="14" spans="1:24" s="7" customFormat="1" ht="12.75">
      <c r="A14" s="7" t="s">
        <v>30</v>
      </c>
      <c r="B14" s="8">
        <v>0.01</v>
      </c>
      <c r="C14" s="8">
        <v>0</v>
      </c>
      <c r="D14" s="8">
        <v>0.01</v>
      </c>
      <c r="E14" s="8">
        <v>0.02</v>
      </c>
      <c r="F14" s="8">
        <v>0</v>
      </c>
      <c r="G14" s="8">
        <v>0</v>
      </c>
      <c r="H14" s="8">
        <v>0.01</v>
      </c>
      <c r="I14" s="8">
        <v>0</v>
      </c>
      <c r="J14" s="8">
        <v>0.01</v>
      </c>
      <c r="K14" s="8">
        <v>0.01</v>
      </c>
      <c r="L14" s="8">
        <v>0</v>
      </c>
      <c r="M14" s="8">
        <v>0</v>
      </c>
      <c r="N14" s="8">
        <v>0.01</v>
      </c>
      <c r="O14" s="8">
        <v>0.01</v>
      </c>
      <c r="P14" s="8">
        <v>0</v>
      </c>
      <c r="Q14" s="8">
        <v>0.03</v>
      </c>
      <c r="R14" s="8">
        <v>0.02</v>
      </c>
      <c r="S14" s="8">
        <v>0.01</v>
      </c>
      <c r="T14" s="8">
        <v>0.02</v>
      </c>
      <c r="U14" s="8"/>
      <c r="V14" s="8">
        <f>AVERAGE(B14:T14)</f>
        <v>0.008947368421052631</v>
      </c>
      <c r="W14" s="8">
        <f>STDEV(B14:T14)</f>
        <v>0.008752610304046613</v>
      </c>
      <c r="X14" s="8" t="s">
        <v>86</v>
      </c>
    </row>
    <row r="15" spans="1:24" s="7" customFormat="1" ht="12.75">
      <c r="A15" s="7" t="s">
        <v>35</v>
      </c>
      <c r="B15" s="8">
        <v>0.02</v>
      </c>
      <c r="C15" s="8">
        <v>0.01</v>
      </c>
      <c r="D15" s="8">
        <v>0.01</v>
      </c>
      <c r="E15" s="8">
        <v>0</v>
      </c>
      <c r="F15" s="8">
        <v>0</v>
      </c>
      <c r="G15" s="8">
        <v>0.02</v>
      </c>
      <c r="H15" s="8">
        <v>0.02</v>
      </c>
      <c r="I15" s="8">
        <v>0</v>
      </c>
      <c r="J15" s="8">
        <v>0.04</v>
      </c>
      <c r="K15" s="8">
        <v>0</v>
      </c>
      <c r="L15" s="8">
        <v>0</v>
      </c>
      <c r="M15" s="8">
        <v>0</v>
      </c>
      <c r="N15" s="8">
        <v>0.02</v>
      </c>
      <c r="O15" s="8">
        <v>0</v>
      </c>
      <c r="P15" s="8">
        <v>0</v>
      </c>
      <c r="Q15" s="8">
        <v>0</v>
      </c>
      <c r="R15" s="8">
        <v>0.01</v>
      </c>
      <c r="S15" s="8">
        <v>0.09</v>
      </c>
      <c r="T15" s="8">
        <v>0.02</v>
      </c>
      <c r="U15" s="8"/>
      <c r="V15" s="8">
        <f>AVERAGE(B15:T15)</f>
        <v>0.01368421052631579</v>
      </c>
      <c r="W15" s="8">
        <f>STDEV(B15:T15)</f>
        <v>0.02165654284398173</v>
      </c>
      <c r="X15" s="8" t="s">
        <v>86</v>
      </c>
    </row>
    <row r="16" spans="1:24" ht="12.75">
      <c r="A16" s="1" t="s">
        <v>37</v>
      </c>
      <c r="B16" s="2">
        <f>SUM(B4:B9)</f>
        <v>100.97647</v>
      </c>
      <c r="C16" s="2">
        <f>SUM(C4:C9)</f>
        <v>99.83645200000001</v>
      </c>
      <c r="D16" s="2">
        <f>SUM(D4:D9)</f>
        <v>100.12191800000001</v>
      </c>
      <c r="E16" s="2">
        <f>SUM(E4:E9)</f>
        <v>100.43555900000001</v>
      </c>
      <c r="F16" s="2">
        <f>SUM(F4:F9)</f>
        <v>100.307372</v>
      </c>
      <c r="G16" s="2">
        <f>SUM(G4:G9)</f>
        <v>100.43374600000001</v>
      </c>
      <c r="H16" s="2">
        <f>SUM(H4:H9)</f>
        <v>100.13555900000001</v>
      </c>
      <c r="I16" s="2">
        <f>SUM(I4:I9)</f>
        <v>99.91282299999999</v>
      </c>
      <c r="J16" s="2">
        <f>SUM(J4:J9)</f>
        <v>99.381001</v>
      </c>
      <c r="K16" s="2">
        <f>SUM(K4:K9)</f>
        <v>99.81281399999999</v>
      </c>
      <c r="L16" s="2">
        <f>SUM(L4:L9)</f>
        <v>101.08465100000001</v>
      </c>
      <c r="M16" s="2">
        <f>SUM(M4:M9)</f>
        <v>100.611013</v>
      </c>
      <c r="N16" s="2">
        <f>SUM(N4:N9)</f>
        <v>100.48100400000001</v>
      </c>
      <c r="O16" s="2">
        <f>SUM(O4:O9)</f>
        <v>99.53554700000001</v>
      </c>
      <c r="P16" s="2">
        <f>SUM(P4:P9)</f>
        <v>101.72284100000002</v>
      </c>
      <c r="Q16" s="2">
        <f>SUM(Q4:Q9)</f>
        <v>99.404636</v>
      </c>
      <c r="R16" s="2">
        <f>SUM(R4:R9)</f>
        <v>100.02009000000001</v>
      </c>
      <c r="S16" s="2">
        <f>SUM(S4:S9)</f>
        <v>99.348274</v>
      </c>
      <c r="T16" s="2">
        <f>SUM(T4:T9)</f>
        <v>100.05463900000001</v>
      </c>
      <c r="U16" s="2"/>
      <c r="V16" s="2">
        <f>AVERAGE(B16:T16)</f>
        <v>100.19033731578946</v>
      </c>
      <c r="W16" s="2">
        <f>STDEV(B16:T16)</f>
        <v>0.6223132725915473</v>
      </c>
      <c r="X16" s="2"/>
    </row>
    <row r="17" spans="1:24" ht="12.75">
      <c r="A17" s="1" t="s">
        <v>87</v>
      </c>
      <c r="B17" s="2">
        <f>B7-B7/1.7273</f>
        <v>2.83647</v>
      </c>
      <c r="C17" s="2">
        <f aca="true" t="shared" si="0" ref="C17:T17">C7-C7/1.7273</f>
        <v>2.356452</v>
      </c>
      <c r="D17" s="2">
        <f t="shared" si="0"/>
        <v>2.661918</v>
      </c>
      <c r="E17" s="2">
        <f t="shared" si="0"/>
        <v>2.785559</v>
      </c>
      <c r="F17" s="2">
        <f t="shared" si="0"/>
        <v>2.6473720000000003</v>
      </c>
      <c r="G17" s="2">
        <f t="shared" si="0"/>
        <v>2.9237459999999995</v>
      </c>
      <c r="H17" s="2">
        <f t="shared" si="0"/>
        <v>2.785559</v>
      </c>
      <c r="I17" s="2">
        <f t="shared" si="0"/>
        <v>2.552823</v>
      </c>
      <c r="J17" s="2">
        <f t="shared" si="0"/>
        <v>2.4510010000000007</v>
      </c>
      <c r="K17" s="2">
        <f t="shared" si="0"/>
        <v>2.312814</v>
      </c>
      <c r="L17" s="2">
        <f t="shared" si="0"/>
        <v>2.8146510000000005</v>
      </c>
      <c r="M17" s="2">
        <f t="shared" si="0"/>
        <v>2.7710130000000004</v>
      </c>
      <c r="N17" s="2">
        <f t="shared" si="0"/>
        <v>2.531004</v>
      </c>
      <c r="O17" s="2">
        <f t="shared" si="0"/>
        <v>2.4655470000000004</v>
      </c>
      <c r="P17" s="2">
        <f t="shared" si="0"/>
        <v>3.0328410000000003</v>
      </c>
      <c r="Q17" s="2">
        <f t="shared" si="0"/>
        <v>2.4146360000000002</v>
      </c>
      <c r="R17" s="2">
        <f t="shared" si="0"/>
        <v>2.40009</v>
      </c>
      <c r="S17" s="2">
        <f t="shared" si="0"/>
        <v>2.4582740000000003</v>
      </c>
      <c r="T17" s="2">
        <f t="shared" si="0"/>
        <v>2.4946390000000003</v>
      </c>
      <c r="U17" s="2"/>
      <c r="V17" s="8">
        <f>AVERAGE(B17:T17)</f>
        <v>2.6156004736842107</v>
      </c>
      <c r="W17" s="8">
        <f>STDEV(B17:T17)</f>
        <v>0.20926941000919436</v>
      </c>
      <c r="X17" s="2"/>
    </row>
    <row r="18" spans="1:24" ht="12.75">
      <c r="A18" s="1" t="s">
        <v>88</v>
      </c>
      <c r="B18" s="2">
        <f>100-(SUM(B4:B9)-B17)</f>
        <v>1.8599999999999994</v>
      </c>
      <c r="C18" s="2">
        <f aca="true" t="shared" si="1" ref="C18:T18">100-(SUM(C4:C9)-C17)</f>
        <v>2.519999999999996</v>
      </c>
      <c r="D18" s="2">
        <f t="shared" si="1"/>
        <v>2.539999999999992</v>
      </c>
      <c r="E18" s="2">
        <f t="shared" si="1"/>
        <v>2.3499999999999943</v>
      </c>
      <c r="F18" s="2">
        <f t="shared" si="1"/>
        <v>2.3400000000000034</v>
      </c>
      <c r="G18" s="2">
        <f t="shared" si="1"/>
        <v>2.4899999999999807</v>
      </c>
      <c r="H18" s="2">
        <f t="shared" si="1"/>
        <v>2.6499999999999915</v>
      </c>
      <c r="I18" s="2">
        <f t="shared" si="1"/>
        <v>2.640000000000015</v>
      </c>
      <c r="J18" s="2">
        <f t="shared" si="1"/>
        <v>3.0700000000000074</v>
      </c>
      <c r="K18" s="2">
        <f t="shared" si="1"/>
        <v>2.500000000000014</v>
      </c>
      <c r="L18" s="2">
        <f t="shared" si="1"/>
        <v>1.7299999999999898</v>
      </c>
      <c r="M18" s="2">
        <f t="shared" si="1"/>
        <v>2.1599999999999966</v>
      </c>
      <c r="N18" s="2">
        <f t="shared" si="1"/>
        <v>2.049999999999983</v>
      </c>
      <c r="O18" s="2">
        <f t="shared" si="1"/>
        <v>2.9299999999999926</v>
      </c>
      <c r="P18" s="2">
        <f t="shared" si="1"/>
        <v>1.309999999999988</v>
      </c>
      <c r="Q18" s="2">
        <f t="shared" si="1"/>
        <v>3.010000000000005</v>
      </c>
      <c r="R18" s="2">
        <f t="shared" si="1"/>
        <v>2.3799999999999955</v>
      </c>
      <c r="S18" s="2">
        <f t="shared" si="1"/>
        <v>3.1099999999999994</v>
      </c>
      <c r="T18" s="2">
        <f t="shared" si="1"/>
        <v>2.4399999999999977</v>
      </c>
      <c r="U18" s="2"/>
      <c r="V18" s="8"/>
      <c r="W18" s="8"/>
      <c r="X18" s="2"/>
    </row>
    <row r="19" spans="2:24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2.75">
      <c r="A20" s="1" t="s">
        <v>38</v>
      </c>
      <c r="B20" s="2" t="s">
        <v>39</v>
      </c>
      <c r="C20" s="2" t="s">
        <v>40</v>
      </c>
      <c r="D20" s="2" t="s">
        <v>41</v>
      </c>
      <c r="E20" s="2">
        <v>9</v>
      </c>
      <c r="F20" s="2" t="s">
        <v>42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1" t="s">
        <v>79</v>
      </c>
      <c r="W20" s="1" t="s">
        <v>80</v>
      </c>
      <c r="X20" s="2" t="s">
        <v>81</v>
      </c>
    </row>
    <row r="21" spans="1:24" ht="12.75">
      <c r="A21" s="1" t="s">
        <v>45</v>
      </c>
      <c r="B21" s="3">
        <v>2.0012554138301715</v>
      </c>
      <c r="C21" s="3">
        <v>1.9947907380064858</v>
      </c>
      <c r="D21" s="3">
        <v>1.9943983246269836</v>
      </c>
      <c r="E21" s="3">
        <v>1.9972867832640964</v>
      </c>
      <c r="F21" s="3">
        <v>1.9951883757178073</v>
      </c>
      <c r="G21" s="3">
        <v>2.0082267556359943</v>
      </c>
      <c r="H21" s="3">
        <v>1.986766205959893</v>
      </c>
      <c r="I21" s="3">
        <v>1.9920989939143698</v>
      </c>
      <c r="J21" s="3">
        <v>2.0079347927918314</v>
      </c>
      <c r="K21" s="3">
        <v>1.9757147970625213</v>
      </c>
      <c r="L21" s="3">
        <v>1.9963855190685962</v>
      </c>
      <c r="M21" s="3">
        <v>1.9933157848135987</v>
      </c>
      <c r="N21" s="3">
        <v>2.0011300639324463</v>
      </c>
      <c r="O21" s="3">
        <v>2.01342268237554</v>
      </c>
      <c r="P21" s="3">
        <v>1.9949438701426032</v>
      </c>
      <c r="Q21" s="3">
        <v>2.012381704342822</v>
      </c>
      <c r="R21" s="3">
        <v>1.9969325518631766</v>
      </c>
      <c r="S21" s="3">
        <v>1.9902647266895073</v>
      </c>
      <c r="T21" s="3">
        <v>2.007102084116373</v>
      </c>
      <c r="U21" s="3"/>
      <c r="V21" s="3">
        <f>AVERAGE(B21:T21)</f>
        <v>1.9978705351660433</v>
      </c>
      <c r="W21" s="3">
        <f>STDEV(B21:T21)</f>
        <v>0.009234902215206049</v>
      </c>
      <c r="X21" s="5">
        <v>2</v>
      </c>
    </row>
    <row r="22" spans="1:24" ht="12.75">
      <c r="A22" s="1" t="s">
        <v>46</v>
      </c>
      <c r="B22" s="3">
        <v>4.597351626601459</v>
      </c>
      <c r="C22" s="3">
        <v>4.608051612336378</v>
      </c>
      <c r="D22" s="3">
        <v>4.628762818717295</v>
      </c>
      <c r="E22" s="3">
        <v>4.628893794903441</v>
      </c>
      <c r="F22" s="3">
        <v>4.607071064271826</v>
      </c>
      <c r="G22" s="3">
        <v>4.591185967982601</v>
      </c>
      <c r="H22" s="3">
        <v>4.627641716753089</v>
      </c>
      <c r="I22" s="3">
        <v>4.622844448952787</v>
      </c>
      <c r="J22" s="3">
        <v>4.593113546310044</v>
      </c>
      <c r="K22" s="3">
        <v>4.643835224294031</v>
      </c>
      <c r="L22" s="3">
        <v>4.596527496988356</v>
      </c>
      <c r="M22" s="3">
        <v>4.61517813984536</v>
      </c>
      <c r="N22" s="3">
        <v>4.59765344030284</v>
      </c>
      <c r="O22" s="3">
        <v>4.58268594067509</v>
      </c>
      <c r="P22" s="3">
        <v>4.621335662725778</v>
      </c>
      <c r="Q22" s="3">
        <v>4.578643474237301</v>
      </c>
      <c r="R22" s="3">
        <v>4.609531918731699</v>
      </c>
      <c r="S22" s="3">
        <v>4.6386687699512805</v>
      </c>
      <c r="T22" s="3">
        <v>4.585441955209205</v>
      </c>
      <c r="U22" s="3"/>
      <c r="V22" s="3">
        <f>AVERAGE(B22:T22)</f>
        <v>4.609179927357363</v>
      </c>
      <c r="W22" s="3">
        <f>STDEV(B22:T22)</f>
        <v>0.01939717993894233</v>
      </c>
      <c r="X22" s="5">
        <v>4.61</v>
      </c>
    </row>
    <row r="23" spans="1:24" ht="12.75">
      <c r="A23" s="1" t="s">
        <v>51</v>
      </c>
      <c r="B23" s="3">
        <v>0.3221928151492621</v>
      </c>
      <c r="C23" s="3">
        <v>0.3233750026693691</v>
      </c>
      <c r="D23" s="3">
        <v>0.3044682419006067</v>
      </c>
      <c r="E23" s="3">
        <v>0.29726229985729097</v>
      </c>
      <c r="F23" s="3">
        <v>0.32361607205252624</v>
      </c>
      <c r="G23" s="3">
        <v>0.3094650574888644</v>
      </c>
      <c r="H23" s="3">
        <v>0.31846837593823263</v>
      </c>
      <c r="I23" s="3">
        <v>0.31456744008973536</v>
      </c>
      <c r="J23" s="3">
        <v>0.31072624337180693</v>
      </c>
      <c r="K23" s="3">
        <v>0.32106833882113833</v>
      </c>
      <c r="L23" s="3">
        <v>0.33341752852384243</v>
      </c>
      <c r="M23" s="3">
        <v>0.31954697969797363</v>
      </c>
      <c r="N23" s="3">
        <v>0.31747688336309</v>
      </c>
      <c r="O23" s="3">
        <v>0.311686664787433</v>
      </c>
      <c r="P23" s="3">
        <v>0.3057491241151068</v>
      </c>
      <c r="Q23" s="3">
        <v>0.3163553584827647</v>
      </c>
      <c r="R23" s="3">
        <v>0.3149755528985669</v>
      </c>
      <c r="S23" s="3">
        <v>0.3039791767054581</v>
      </c>
      <c r="T23" s="3">
        <v>0.32197480367135156</v>
      </c>
      <c r="U23" s="3"/>
      <c r="V23" s="3">
        <f>AVERAGE(B23:T23)</f>
        <v>0.3152827347149695</v>
      </c>
      <c r="W23" s="3">
        <f>STDEV(B23:T23)</f>
        <v>0.008668581092171964</v>
      </c>
      <c r="X23" s="5">
        <v>0.31</v>
      </c>
    </row>
    <row r="24" spans="1:24" ht="12.75">
      <c r="A24" s="1" t="s">
        <v>49</v>
      </c>
      <c r="B24" s="3">
        <v>0.06846248778913558</v>
      </c>
      <c r="C24" s="3">
        <v>0.06950393365435666</v>
      </c>
      <c r="D24" s="3">
        <v>0.06718945543304525</v>
      </c>
      <c r="E24" s="3">
        <v>0.06913116680436548</v>
      </c>
      <c r="F24" s="3">
        <v>0.06815860315565964</v>
      </c>
      <c r="G24" s="3">
        <v>0.07143998515320435</v>
      </c>
      <c r="H24" s="3">
        <v>0.07206955089651683</v>
      </c>
      <c r="I24" s="3">
        <v>0.0682351876641859</v>
      </c>
      <c r="J24" s="3">
        <v>0.07138737041096939</v>
      </c>
      <c r="K24" s="3">
        <v>0.07354123151608631</v>
      </c>
      <c r="L24" s="3">
        <v>0.0684371220769528</v>
      </c>
      <c r="M24" s="3">
        <v>0.06913703086397405</v>
      </c>
      <c r="N24" s="3">
        <v>0.07378083196513585</v>
      </c>
      <c r="O24" s="3">
        <v>0.06925898169113671</v>
      </c>
      <c r="P24" s="3">
        <v>0.07169135157583771</v>
      </c>
      <c r="Q24" s="3">
        <v>0.06880254809044013</v>
      </c>
      <c r="R24" s="3">
        <v>0.07089143577670375</v>
      </c>
      <c r="S24" s="3">
        <v>0.0679134229021826</v>
      </c>
      <c r="T24" s="3">
        <v>0.06952140343649812</v>
      </c>
      <c r="U24" s="3"/>
      <c r="V24" s="3">
        <f>AVERAGE(B24:T24)</f>
        <v>0.06992384741349404</v>
      </c>
      <c r="W24" s="3">
        <f>STDEV(B24:T24)</f>
        <v>0.0019175225917120735</v>
      </c>
      <c r="X24" s="5">
        <v>0.07</v>
      </c>
    </row>
    <row r="25" spans="1:24" ht="12.75">
      <c r="A25" s="1" t="s">
        <v>48</v>
      </c>
      <c r="B25" s="3">
        <v>0.009482242799799364</v>
      </c>
      <c r="C25" s="3">
        <v>0.00948797532692528</v>
      </c>
      <c r="D25" s="3">
        <v>0.010782834695086263</v>
      </c>
      <c r="E25" s="3">
        <v>0.010139171906709555</v>
      </c>
      <c r="F25" s="3">
        <v>0.010777509084373669</v>
      </c>
      <c r="G25" s="3">
        <v>0.01145547810334167</v>
      </c>
      <c r="H25" s="3">
        <v>0.008287944492375502</v>
      </c>
      <c r="I25" s="3">
        <v>0.010154935464551837</v>
      </c>
      <c r="J25" s="3">
        <v>0.008903254323518081</v>
      </c>
      <c r="K25" s="3">
        <v>0.010125611243703125</v>
      </c>
      <c r="L25" s="3">
        <v>0.008846814273656581</v>
      </c>
      <c r="M25" s="3">
        <v>0.009506279965496477</v>
      </c>
      <c r="N25" s="3">
        <v>0.008828716504041514</v>
      </c>
      <c r="O25" s="3">
        <v>0.009523048095260585</v>
      </c>
      <c r="P25" s="3">
        <v>0.01133612129807063</v>
      </c>
      <c r="Q25" s="3">
        <v>0.011435210503851238</v>
      </c>
      <c r="R25" s="3">
        <v>0.010735988866676609</v>
      </c>
      <c r="S25" s="3">
        <v>0.008909177062065149</v>
      </c>
      <c r="T25" s="3">
        <v>0.008857669450198214</v>
      </c>
      <c r="U25" s="3"/>
      <c r="V25" s="3">
        <f>AVERAGE(B25:T25)</f>
        <v>0.009872420182089545</v>
      </c>
      <c r="W25" s="3">
        <f>STDEV(B25:T25)</f>
        <v>0.0009945523285150046</v>
      </c>
      <c r="X25" s="5">
        <v>0.01</v>
      </c>
    </row>
    <row r="26" spans="1:24" ht="12.75">
      <c r="A26" s="1" t="s">
        <v>37</v>
      </c>
      <c r="B26" s="3">
        <f>SUM(B21:B25)</f>
        <v>6.998744586169828</v>
      </c>
      <c r="C26" s="3">
        <f aca="true" t="shared" si="2" ref="C26:T26">SUM(C21:C25)</f>
        <v>7.005209261993514</v>
      </c>
      <c r="D26" s="3">
        <f t="shared" si="2"/>
        <v>7.005601675373017</v>
      </c>
      <c r="E26" s="3">
        <f t="shared" si="2"/>
        <v>7.002713216735904</v>
      </c>
      <c r="F26" s="3">
        <f t="shared" si="2"/>
        <v>7.004811624282194</v>
      </c>
      <c r="G26" s="3">
        <f t="shared" si="2"/>
        <v>6.991773244364006</v>
      </c>
      <c r="H26" s="3">
        <f t="shared" si="2"/>
        <v>7.013233794040107</v>
      </c>
      <c r="I26" s="3">
        <f t="shared" si="2"/>
        <v>7.00790100608563</v>
      </c>
      <c r="J26" s="3">
        <f t="shared" si="2"/>
        <v>6.99206520720817</v>
      </c>
      <c r="K26" s="3">
        <f t="shared" si="2"/>
        <v>7.02428520293748</v>
      </c>
      <c r="L26" s="3">
        <f t="shared" si="2"/>
        <v>7.003614480931404</v>
      </c>
      <c r="M26" s="3">
        <f t="shared" si="2"/>
        <v>7.006684215186403</v>
      </c>
      <c r="N26" s="3">
        <f t="shared" si="2"/>
        <v>6.998869936067553</v>
      </c>
      <c r="O26" s="3">
        <f t="shared" si="2"/>
        <v>6.986577317624461</v>
      </c>
      <c r="P26" s="3">
        <f t="shared" si="2"/>
        <v>7.005056129857396</v>
      </c>
      <c r="Q26" s="3">
        <f t="shared" si="2"/>
        <v>6.987618295657179</v>
      </c>
      <c r="R26" s="3">
        <f t="shared" si="2"/>
        <v>7.003067448136823</v>
      </c>
      <c r="S26" s="3">
        <f t="shared" si="2"/>
        <v>7.009735273310494</v>
      </c>
      <c r="T26" s="3">
        <f t="shared" si="2"/>
        <v>6.992897915883627</v>
      </c>
      <c r="U26" s="3"/>
      <c r="V26" s="3">
        <f>AVERAGE(B26:T26)</f>
        <v>7.002129464833958</v>
      </c>
      <c r="W26" s="3">
        <f>STDEV(B26:T26)</f>
        <v>0.009234902214864088</v>
      </c>
      <c r="X26" s="2">
        <v>7</v>
      </c>
    </row>
    <row r="27" spans="1:24" ht="12.75">
      <c r="A27" s="1" t="s">
        <v>77</v>
      </c>
      <c r="B27" s="3" t="s">
        <v>77</v>
      </c>
      <c r="C27" s="3" t="s">
        <v>77</v>
      </c>
      <c r="D27" s="3" t="s">
        <v>77</v>
      </c>
      <c r="E27" s="3" t="s">
        <v>77</v>
      </c>
      <c r="F27" s="3" t="s">
        <v>77</v>
      </c>
      <c r="G27" s="3" t="s">
        <v>77</v>
      </c>
      <c r="H27" s="3" t="s">
        <v>77</v>
      </c>
      <c r="I27" s="3" t="s">
        <v>77</v>
      </c>
      <c r="J27" s="3" t="s">
        <v>77</v>
      </c>
      <c r="K27" s="3" t="s">
        <v>77</v>
      </c>
      <c r="L27" s="3" t="s">
        <v>77</v>
      </c>
      <c r="M27" s="3" t="s">
        <v>77</v>
      </c>
      <c r="N27" s="3" t="s">
        <v>77</v>
      </c>
      <c r="O27" s="3" t="s">
        <v>77</v>
      </c>
      <c r="P27" s="3" t="s">
        <v>77</v>
      </c>
      <c r="Q27" s="3" t="s">
        <v>77</v>
      </c>
      <c r="R27" s="3" t="s">
        <v>77</v>
      </c>
      <c r="S27" s="3" t="s">
        <v>77</v>
      </c>
      <c r="T27" s="3" t="s">
        <v>77</v>
      </c>
      <c r="U27" s="3"/>
      <c r="V27" s="3"/>
      <c r="W27" s="3"/>
      <c r="X27" s="2"/>
    </row>
    <row r="28" spans="1:24" ht="12.75">
      <c r="A28" s="1" t="s">
        <v>26</v>
      </c>
      <c r="B28" s="3">
        <v>1.2569643538382895</v>
      </c>
      <c r="C28" s="3">
        <v>1.0448786131547</v>
      </c>
      <c r="D28" s="3">
        <v>1.1835964491578963</v>
      </c>
      <c r="E28" s="3">
        <v>1.2374276613552968</v>
      </c>
      <c r="F28" s="3">
        <v>1.176547328550841</v>
      </c>
      <c r="G28" s="3">
        <v>1.304383539705793</v>
      </c>
      <c r="H28" s="3">
        <v>1.244918147011263</v>
      </c>
      <c r="I28" s="3">
        <v>1.1358025615191891</v>
      </c>
      <c r="J28" s="3">
        <v>1.0926704208920703</v>
      </c>
      <c r="K28" s="3">
        <v>1.0260462297576936</v>
      </c>
      <c r="L28" s="3">
        <v>1.246833267758569</v>
      </c>
      <c r="M28" s="3">
        <v>1.2310703149422233</v>
      </c>
      <c r="N28" s="3">
        <v>1.1188898187446519</v>
      </c>
      <c r="O28" s="3">
        <v>1.0972938852162295</v>
      </c>
      <c r="P28" s="3">
        <v>1.3389568344095129</v>
      </c>
      <c r="Q28" s="3">
        <v>1.0753461498134547</v>
      </c>
      <c r="R28" s="3">
        <v>1.0625407947542236</v>
      </c>
      <c r="S28" s="3">
        <v>1.0966418036874865</v>
      </c>
      <c r="T28" s="3">
        <v>1.106430389880643</v>
      </c>
      <c r="U28" s="3"/>
      <c r="V28" s="3">
        <f>AVERAGE(B28:T28)</f>
        <v>1.1619599244289487</v>
      </c>
      <c r="W28" s="3">
        <f>STDEV(B28:T28)</f>
        <v>0.09259078932268293</v>
      </c>
      <c r="X28" s="5">
        <v>1.16</v>
      </c>
    </row>
    <row r="29" spans="1:24" ht="12.75">
      <c r="A29" s="1" t="s">
        <v>77</v>
      </c>
      <c r="B29" s="2" t="s">
        <v>77</v>
      </c>
      <c r="C29" s="2" t="s">
        <v>77</v>
      </c>
      <c r="D29" s="2" t="s">
        <v>77</v>
      </c>
      <c r="E29" s="2" t="s">
        <v>77</v>
      </c>
      <c r="F29" s="2" t="s">
        <v>77</v>
      </c>
      <c r="G29" s="2" t="s">
        <v>77</v>
      </c>
      <c r="H29" s="2" t="s">
        <v>77</v>
      </c>
      <c r="I29" s="2" t="s">
        <v>77</v>
      </c>
      <c r="J29" s="2" t="s">
        <v>77</v>
      </c>
      <c r="K29" s="2" t="s">
        <v>77</v>
      </c>
      <c r="L29" s="2" t="s">
        <v>77</v>
      </c>
      <c r="M29" s="2" t="s">
        <v>77</v>
      </c>
      <c r="N29" s="2" t="s">
        <v>77</v>
      </c>
      <c r="O29" s="2" t="s">
        <v>77</v>
      </c>
      <c r="P29" s="2" t="s">
        <v>77</v>
      </c>
      <c r="Q29" s="2" t="s">
        <v>77</v>
      </c>
      <c r="R29" s="2" t="s">
        <v>77</v>
      </c>
      <c r="S29" s="2" t="s">
        <v>77</v>
      </c>
      <c r="T29" s="2" t="s">
        <v>77</v>
      </c>
      <c r="U29" s="2"/>
      <c r="V29" s="2"/>
      <c r="W29" s="2"/>
      <c r="X29" s="2"/>
    </row>
    <row r="30" spans="2:24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1" ht="20.25">
      <c r="A31" s="2"/>
      <c r="B31" s="2"/>
      <c r="C31" s="2" t="s">
        <v>83</v>
      </c>
      <c r="D31" s="2"/>
      <c r="E31" s="2"/>
      <c r="F31" s="4" t="s">
        <v>78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3:20" ht="20.25">
      <c r="C32" s="1" t="s">
        <v>84</v>
      </c>
      <c r="F32" s="4" t="s">
        <v>82</v>
      </c>
      <c r="S32" s="2"/>
      <c r="T32" s="2"/>
    </row>
    <row r="33" spans="9:23" ht="18.75">
      <c r="I33" s="4"/>
      <c r="V33" s="2"/>
      <c r="W33" s="2"/>
    </row>
    <row r="34" spans="1:23" ht="12.75">
      <c r="A34" s="1" t="s">
        <v>54</v>
      </c>
      <c r="B34" s="1" t="s">
        <v>55</v>
      </c>
      <c r="C34" s="1" t="s">
        <v>56</v>
      </c>
      <c r="D34" s="1" t="s">
        <v>57</v>
      </c>
      <c r="E34" s="1" t="s">
        <v>58</v>
      </c>
      <c r="F34" s="1" t="s">
        <v>59</v>
      </c>
      <c r="G34" s="1" t="s">
        <v>60</v>
      </c>
      <c r="H34" s="1" t="s">
        <v>61</v>
      </c>
      <c r="V34" s="2"/>
      <c r="W34" s="2"/>
    </row>
    <row r="35" spans="1:23" ht="12.75">
      <c r="A35" s="1" t="s">
        <v>62</v>
      </c>
      <c r="B35" s="1" t="s">
        <v>43</v>
      </c>
      <c r="C35" s="1" t="s">
        <v>63</v>
      </c>
      <c r="D35" s="1">
        <v>10</v>
      </c>
      <c r="E35" s="1">
        <v>0</v>
      </c>
      <c r="F35" s="1">
        <v>600</v>
      </c>
      <c r="G35" s="1">
        <v>-600</v>
      </c>
      <c r="H35" s="1" t="s">
        <v>64</v>
      </c>
      <c r="V35" s="2"/>
      <c r="W35" s="2"/>
    </row>
    <row r="36" spans="1:23" ht="12.75">
      <c r="A36" s="1" t="s">
        <v>62</v>
      </c>
      <c r="B36" s="1" t="s">
        <v>45</v>
      </c>
      <c r="C36" s="1" t="s">
        <v>63</v>
      </c>
      <c r="D36" s="1">
        <v>20</v>
      </c>
      <c r="E36" s="1">
        <v>10</v>
      </c>
      <c r="F36" s="1">
        <v>600</v>
      </c>
      <c r="G36" s="1">
        <v>-600</v>
      </c>
      <c r="H36" s="1" t="s">
        <v>65</v>
      </c>
      <c r="V36" s="2"/>
      <c r="W36" s="2"/>
    </row>
    <row r="37" spans="1:23" ht="12.75">
      <c r="A37" s="1" t="s">
        <v>62</v>
      </c>
      <c r="B37" s="1" t="s">
        <v>47</v>
      </c>
      <c r="C37" s="1" t="s">
        <v>63</v>
      </c>
      <c r="D37" s="1">
        <v>20</v>
      </c>
      <c r="E37" s="1">
        <v>10</v>
      </c>
      <c r="F37" s="1">
        <v>600</v>
      </c>
      <c r="G37" s="1">
        <v>-600</v>
      </c>
      <c r="H37" s="1" t="s">
        <v>66</v>
      </c>
      <c r="V37" s="2"/>
      <c r="W37" s="2"/>
    </row>
    <row r="38" spans="1:23" ht="12.75">
      <c r="A38" s="1" t="s">
        <v>62</v>
      </c>
      <c r="B38" s="1" t="s">
        <v>26</v>
      </c>
      <c r="C38" s="1" t="s">
        <v>63</v>
      </c>
      <c r="D38" s="1">
        <v>10</v>
      </c>
      <c r="E38" s="1">
        <v>5</v>
      </c>
      <c r="F38" s="1">
        <v>600</v>
      </c>
      <c r="G38" s="1">
        <v>-700</v>
      </c>
      <c r="H38" s="1" t="s">
        <v>67</v>
      </c>
      <c r="V38" s="2"/>
      <c r="W38" s="2"/>
    </row>
    <row r="39" spans="1:23" ht="12.75">
      <c r="A39" s="1" t="s">
        <v>62</v>
      </c>
      <c r="B39" s="1" t="s">
        <v>46</v>
      </c>
      <c r="C39" s="1" t="s">
        <v>63</v>
      </c>
      <c r="D39" s="1">
        <v>20</v>
      </c>
      <c r="E39" s="1">
        <v>10</v>
      </c>
      <c r="F39" s="1">
        <v>600</v>
      </c>
      <c r="G39" s="1">
        <v>-600</v>
      </c>
      <c r="H39" s="1" t="s">
        <v>65</v>
      </c>
      <c r="V39" s="2"/>
      <c r="W39" s="2"/>
    </row>
    <row r="40" spans="1:23" ht="12.75">
      <c r="A40" s="1" t="s">
        <v>68</v>
      </c>
      <c r="B40" s="1" t="s">
        <v>44</v>
      </c>
      <c r="C40" s="1" t="s">
        <v>63</v>
      </c>
      <c r="D40" s="1">
        <v>10</v>
      </c>
      <c r="E40" s="1">
        <v>0</v>
      </c>
      <c r="F40" s="1">
        <v>600</v>
      </c>
      <c r="G40" s="1">
        <v>-600</v>
      </c>
      <c r="H40" s="1" t="s">
        <v>69</v>
      </c>
      <c r="V40" s="2"/>
      <c r="W40" s="2"/>
    </row>
    <row r="41" spans="1:23" ht="12.75">
      <c r="A41" s="1" t="s">
        <v>68</v>
      </c>
      <c r="B41" s="1" t="s">
        <v>48</v>
      </c>
      <c r="C41" s="1" t="s">
        <v>63</v>
      </c>
      <c r="D41" s="1">
        <v>20</v>
      </c>
      <c r="E41" s="1">
        <v>10</v>
      </c>
      <c r="F41" s="1">
        <v>600</v>
      </c>
      <c r="G41" s="1">
        <v>-600</v>
      </c>
      <c r="H41" s="1" t="s">
        <v>70</v>
      </c>
      <c r="V41" s="2"/>
      <c r="W41" s="2"/>
    </row>
    <row r="42" spans="1:23" ht="12.75">
      <c r="A42" s="1" t="s">
        <v>68</v>
      </c>
      <c r="B42" s="1" t="s">
        <v>49</v>
      </c>
      <c r="C42" s="1" t="s">
        <v>63</v>
      </c>
      <c r="D42" s="1">
        <v>20</v>
      </c>
      <c r="E42" s="1">
        <v>10</v>
      </c>
      <c r="F42" s="1">
        <v>600</v>
      </c>
      <c r="G42" s="1">
        <v>-600</v>
      </c>
      <c r="H42" s="1" t="s">
        <v>71</v>
      </c>
      <c r="V42" s="2"/>
      <c r="W42" s="2"/>
    </row>
    <row r="43" spans="1:23" ht="12.75">
      <c r="A43" s="1" t="s">
        <v>68</v>
      </c>
      <c r="B43" s="1" t="s">
        <v>50</v>
      </c>
      <c r="C43" s="1" t="s">
        <v>63</v>
      </c>
      <c r="D43" s="1">
        <v>20</v>
      </c>
      <c r="E43" s="1">
        <v>10</v>
      </c>
      <c r="F43" s="1">
        <v>600</v>
      </c>
      <c r="G43" s="1">
        <v>-600</v>
      </c>
      <c r="H43" s="1" t="s">
        <v>72</v>
      </c>
      <c r="V43" s="2"/>
      <c r="W43" s="2"/>
    </row>
    <row r="44" spans="1:23" ht="12.75">
      <c r="A44" s="1" t="s">
        <v>73</v>
      </c>
      <c r="B44" s="1" t="s">
        <v>51</v>
      </c>
      <c r="C44" s="1" t="s">
        <v>63</v>
      </c>
      <c r="D44" s="1">
        <v>20</v>
      </c>
      <c r="E44" s="1">
        <v>10</v>
      </c>
      <c r="F44" s="1">
        <v>500</v>
      </c>
      <c r="G44" s="1">
        <v>-500</v>
      </c>
      <c r="H44" s="1" t="s">
        <v>74</v>
      </c>
      <c r="V44" s="2"/>
      <c r="W44" s="2"/>
    </row>
    <row r="45" spans="1:23" ht="12.75">
      <c r="A45" s="1" t="s">
        <v>73</v>
      </c>
      <c r="B45" s="1" t="s">
        <v>52</v>
      </c>
      <c r="C45" s="1" t="s">
        <v>63</v>
      </c>
      <c r="D45" s="1">
        <v>20</v>
      </c>
      <c r="E45" s="1">
        <v>10</v>
      </c>
      <c r="F45" s="1">
        <v>500</v>
      </c>
      <c r="G45" s="1">
        <v>-500</v>
      </c>
      <c r="H45" s="1" t="s">
        <v>75</v>
      </c>
      <c r="V45" s="2"/>
      <c r="W45" s="2"/>
    </row>
    <row r="46" spans="1:23" ht="12.75">
      <c r="A46" s="1" t="s">
        <v>73</v>
      </c>
      <c r="B46" s="1" t="s">
        <v>53</v>
      </c>
      <c r="C46" s="1" t="s">
        <v>63</v>
      </c>
      <c r="D46" s="1">
        <v>20</v>
      </c>
      <c r="E46" s="1">
        <v>10</v>
      </c>
      <c r="F46" s="1">
        <v>500</v>
      </c>
      <c r="G46" s="1">
        <v>-500</v>
      </c>
      <c r="H46" s="1" t="s">
        <v>76</v>
      </c>
      <c r="V46" s="2"/>
      <c r="W46" s="2"/>
    </row>
    <row r="47" spans="22:23" ht="12.75">
      <c r="V47" s="2"/>
      <c r="W47" s="2"/>
    </row>
    <row r="48" spans="22:23" ht="12.75">
      <c r="V48" s="2"/>
      <c r="W48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2008-06-11T23:45:17Z</dcterms:created>
  <dcterms:modified xsi:type="dcterms:W3CDTF">2008-06-11T23:59:32Z</dcterms:modified>
  <cp:category/>
  <cp:version/>
  <cp:contentType/>
  <cp:contentStatus/>
</cp:coreProperties>
</file>