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45" windowHeight="1107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<sst xmlns="http://schemas.openxmlformats.org/spreadsheetml/2006/main" count="125" uniqueCount="87">
  <si>
    <t>clinohumite5018clinohumite5018clinohumite5018clinohumite5018clinohumite5018clinohumite5018clinohumite5018clinohumite5018clinohumite5018clinohumite5018clinohumite5018clinohumite5018clinohumite5018clinohumite5018clinohumite5018clinohumite5018clinohumite5018clinohumite5018clinohumite5018clinohumite5018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</si>
  <si>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</si>
  <si>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</si>
  <si>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</si>
  <si>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</si>
  <si>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</si>
  <si>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</si>
  <si>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</si>
  <si>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</si>
  <si>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</si>
  <si>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</si>
  <si>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</si>
  <si>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</si>
  <si>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</si>
  <si>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</si>
  <si>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</si>
  <si>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</si>
  <si>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</si>
  <si>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Ox</t>
  </si>
  <si>
    <t>Wt</t>
  </si>
  <si>
    <t>Percents</t>
  </si>
  <si>
    <t>Average</t>
  </si>
  <si>
    <t>Standard</t>
  </si>
  <si>
    <t>Dev</t>
  </si>
  <si>
    <t>Na2O</t>
  </si>
  <si>
    <t>SiO2</t>
  </si>
  <si>
    <t>MgO</t>
  </si>
  <si>
    <t>F</t>
  </si>
  <si>
    <t>Al2O3</t>
  </si>
  <si>
    <t>CaO</t>
  </si>
  <si>
    <t>MnO</t>
  </si>
  <si>
    <t>TiO2</t>
  </si>
  <si>
    <t>FeO</t>
  </si>
  <si>
    <t>Cr2O3</t>
  </si>
  <si>
    <t>NiO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</si>
  <si>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</si>
  <si>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</si>
  <si>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</si>
  <si>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</si>
  <si>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</si>
  <si>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</si>
  <si>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</si>
  <si>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</si>
  <si>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</si>
  <si>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Si</t>
  </si>
  <si>
    <t>Mg</t>
  </si>
  <si>
    <t>Al</t>
  </si>
  <si>
    <t>Ca</t>
  </si>
  <si>
    <t>Mn</t>
  </si>
  <si>
    <t>Ti</t>
  </si>
  <si>
    <t>Fe</t>
  </si>
  <si>
    <t>Cr</t>
  </si>
  <si>
    <t>Ni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</si>
  <si>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</si>
  <si>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</si>
  <si>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</si>
  <si>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</si>
  <si>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</si>
  <si>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</si>
  <si>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</si>
  <si>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</si>
  <si>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</si>
  <si>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</si>
  <si>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</si>
  <si>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</si>
  <si>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</si>
  <si>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anor-s</t>
  </si>
  <si>
    <t>PET</t>
  </si>
  <si>
    <t>rhod-791</t>
  </si>
  <si>
    <t>rutile1</t>
  </si>
  <si>
    <t>LIF</t>
  </si>
  <si>
    <t>fayalite</t>
  </si>
  <si>
    <t>chrom-s</t>
  </si>
  <si>
    <t>nidi</t>
  </si>
  <si>
    <t>OH</t>
  </si>
  <si>
    <t>WDS scan:</t>
  </si>
  <si>
    <t>not present in the wds scanand not used in the normalization</t>
  </si>
  <si>
    <t>Si,Mg,Ti,F, &lt;&lt;&lt;Fe!!</t>
  </si>
  <si>
    <t>Totals*</t>
  </si>
  <si>
    <t>* = totals adjusted for F2=-O</t>
  </si>
  <si>
    <t>H2O**</t>
  </si>
  <si>
    <t>(-) cherges</t>
  </si>
  <si>
    <t>(+) charges</t>
  </si>
  <si>
    <t>ideal</t>
  </si>
  <si>
    <t>measured</t>
  </si>
  <si>
    <r>
      <t>(Mg</t>
    </r>
    <r>
      <rPr>
        <vertAlign val="subscript"/>
        <sz val="14"/>
        <rFont val="Times New Roman"/>
        <family val="1"/>
      </rPr>
      <t>8.85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□</t>
    </r>
    <r>
      <rPr>
        <vertAlign val="subscript"/>
        <sz val="14"/>
        <rFont val="Times New Roman"/>
        <family val="1"/>
      </rPr>
      <t>0.07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Σ=9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(F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</si>
  <si>
    <r>
      <t>Mg</t>
    </r>
    <r>
      <rPr>
        <vertAlign val="subscript"/>
        <sz val="14"/>
        <rFont val="Times New Roman"/>
        <family val="1"/>
      </rPr>
      <t>9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F</t>
    </r>
    <r>
      <rPr>
        <vertAlign val="sub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</si>
</sst>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00"/>
  </numFmts>
  <fonts count="8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N35" sqref="N35"/>
    </sheetView>
  </sheetViews>
  <sheetFormatPr defaultColWidth="9.00390625" defaultRowHeight="13.5"/>
  <cols>
    <col min="1" max="18" width="5.25390625" style="1" customWidth="1"/>
    <col min="19" max="19" width="3.375" style="1" customWidth="1"/>
    <col min="20" max="16384" width="5.25390625" style="1" customWidth="1"/>
  </cols>
  <sheetData>
    <row r="1" ht="12.75">
      <c r="B1" s="1" t="s">
        <v>0</v>
      </c>
    </row>
    <row r="2" spans="2:2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6" t="s">
        <v>75</v>
      </c>
      <c r="T2" s="6"/>
      <c r="U2" s="7" t="s">
        <v>77</v>
      </c>
      <c r="V2" s="6"/>
      <c r="W2" s="6"/>
    </row>
    <row r="3" spans="1:6" ht="12.75">
      <c r="A3" s="1" t="s">
        <v>18</v>
      </c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</row>
    <row r="4" spans="1:24" ht="12.75">
      <c r="A4" s="1" t="s">
        <v>26</v>
      </c>
      <c r="B4" s="2">
        <v>56.67</v>
      </c>
      <c r="C4" s="2">
        <v>57.03</v>
      </c>
      <c r="D4" s="2">
        <v>57.15</v>
      </c>
      <c r="E4" s="2">
        <v>57.62</v>
      </c>
      <c r="F4" s="2">
        <v>56.98</v>
      </c>
      <c r="G4" s="2">
        <v>57.26</v>
      </c>
      <c r="H4" s="2">
        <v>56.17</v>
      </c>
      <c r="I4" s="2">
        <v>56.91</v>
      </c>
      <c r="J4" s="2">
        <v>57.06</v>
      </c>
      <c r="K4" s="2">
        <v>57.31</v>
      </c>
      <c r="L4" s="2">
        <v>56.97</v>
      </c>
      <c r="M4" s="2">
        <v>56.85</v>
      </c>
      <c r="N4" s="2">
        <v>56.81</v>
      </c>
      <c r="O4" s="2">
        <v>56.44</v>
      </c>
      <c r="P4" s="2">
        <v>56.89</v>
      </c>
      <c r="Q4" s="2">
        <v>56.64</v>
      </c>
      <c r="R4" s="2">
        <v>56.94</v>
      </c>
      <c r="S4" s="2"/>
      <c r="T4" s="2">
        <f>AVERAGE(B4:R4)</f>
        <v>56.92352941176471</v>
      </c>
      <c r="U4" s="2">
        <f>STDEV(B4:R4)</f>
        <v>0.33544636636185376</v>
      </c>
      <c r="V4" s="2"/>
      <c r="W4" s="2"/>
      <c r="X4" s="2"/>
    </row>
    <row r="5" spans="1:24" ht="12.75">
      <c r="A5" s="1" t="s">
        <v>25</v>
      </c>
      <c r="B5" s="2">
        <v>38.1</v>
      </c>
      <c r="C5" s="2">
        <v>38.36</v>
      </c>
      <c r="D5" s="2">
        <v>38.56</v>
      </c>
      <c r="E5" s="2">
        <v>38.2</v>
      </c>
      <c r="F5" s="2">
        <v>38.61</v>
      </c>
      <c r="G5" s="2">
        <v>38.21</v>
      </c>
      <c r="H5" s="2">
        <v>38.99</v>
      </c>
      <c r="I5" s="2">
        <v>38.84</v>
      </c>
      <c r="J5" s="2">
        <v>39.13</v>
      </c>
      <c r="K5" s="2">
        <v>38.37</v>
      </c>
      <c r="L5" s="2">
        <v>38.65</v>
      </c>
      <c r="M5" s="2">
        <v>38.59</v>
      </c>
      <c r="N5" s="2">
        <v>38.8</v>
      </c>
      <c r="O5" s="2">
        <v>38.98</v>
      </c>
      <c r="P5" s="2">
        <v>38.58</v>
      </c>
      <c r="Q5" s="2">
        <v>38.29</v>
      </c>
      <c r="R5" s="2">
        <v>38.05</v>
      </c>
      <c r="S5" s="2"/>
      <c r="T5" s="2">
        <f>AVERAGE(B5:R5)</f>
        <v>38.54764705882353</v>
      </c>
      <c r="U5" s="2">
        <f>STDEV(B5:R5)</f>
        <v>0.32637266681995164</v>
      </c>
      <c r="V5" s="2"/>
      <c r="W5" s="2"/>
      <c r="X5" s="2"/>
    </row>
    <row r="6" spans="1:24" ht="12.75">
      <c r="A6" s="1" t="s">
        <v>31</v>
      </c>
      <c r="B6" s="2">
        <v>0.95</v>
      </c>
      <c r="C6" s="2">
        <v>0.91</v>
      </c>
      <c r="D6" s="2">
        <v>0.97</v>
      </c>
      <c r="E6" s="2">
        <v>0.96</v>
      </c>
      <c r="F6" s="2">
        <v>0.92</v>
      </c>
      <c r="G6" s="2">
        <v>0.97</v>
      </c>
      <c r="H6" s="2">
        <v>0.91</v>
      </c>
      <c r="I6" s="2">
        <v>0.91</v>
      </c>
      <c r="J6" s="2">
        <v>0.92</v>
      </c>
      <c r="K6" s="2">
        <v>0.91</v>
      </c>
      <c r="L6" s="2">
        <v>0.92</v>
      </c>
      <c r="M6" s="2">
        <v>0.96</v>
      </c>
      <c r="N6" s="2">
        <v>0.93</v>
      </c>
      <c r="O6" s="2">
        <v>0.96</v>
      </c>
      <c r="P6" s="2">
        <v>0.94</v>
      </c>
      <c r="Q6" s="2">
        <v>0.93</v>
      </c>
      <c r="R6" s="2">
        <v>0.96</v>
      </c>
      <c r="S6" s="2"/>
      <c r="T6" s="2">
        <f>AVERAGE(B6:R6)</f>
        <v>0.9370588235294117</v>
      </c>
      <c r="U6" s="2">
        <f>STDEV(B6:R6)</f>
        <v>0.02284860659929866</v>
      </c>
      <c r="V6" s="2"/>
      <c r="W6" s="2"/>
      <c r="X6" s="2"/>
    </row>
    <row r="7" spans="1:24" ht="12.75">
      <c r="A7" s="1" t="s">
        <v>32</v>
      </c>
      <c r="B7" s="2">
        <v>0.09</v>
      </c>
      <c r="C7" s="2">
        <v>0.05</v>
      </c>
      <c r="D7" s="2">
        <v>0.11</v>
      </c>
      <c r="E7" s="2">
        <v>0.07</v>
      </c>
      <c r="F7" s="2">
        <v>0.07</v>
      </c>
      <c r="G7" s="2">
        <v>0.08</v>
      </c>
      <c r="H7" s="2">
        <v>0.06</v>
      </c>
      <c r="I7" s="2">
        <v>0.09</v>
      </c>
      <c r="J7" s="2">
        <v>0.09</v>
      </c>
      <c r="K7" s="2">
        <v>0.1</v>
      </c>
      <c r="L7" s="2">
        <v>0.1</v>
      </c>
      <c r="M7" s="2">
        <v>0.06</v>
      </c>
      <c r="N7" s="2">
        <v>0.08</v>
      </c>
      <c r="O7" s="2">
        <v>0.07</v>
      </c>
      <c r="P7" s="2">
        <v>0.08</v>
      </c>
      <c r="Q7" s="2">
        <v>0.06</v>
      </c>
      <c r="R7" s="2">
        <v>0.08</v>
      </c>
      <c r="S7" s="2"/>
      <c r="T7" s="2">
        <f>AVERAGE(B7:R7)</f>
        <v>0.07882352941176472</v>
      </c>
      <c r="U7" s="2">
        <f>STDEV(B7:R7)</f>
        <v>0.016538724611187692</v>
      </c>
      <c r="V7" s="2"/>
      <c r="W7" s="2"/>
      <c r="X7" s="2"/>
    </row>
    <row r="8" spans="1:24" ht="12.75">
      <c r="A8" s="1" t="s">
        <v>27</v>
      </c>
      <c r="B8" s="2">
        <v>3.160959</v>
      </c>
      <c r="C8" s="2">
        <v>3.0745940000000003</v>
      </c>
      <c r="D8" s="2">
        <v>3.10914</v>
      </c>
      <c r="E8" s="2">
        <v>3.10914</v>
      </c>
      <c r="F8" s="2">
        <v>3.28187</v>
      </c>
      <c r="G8" s="2">
        <v>3.143686</v>
      </c>
      <c r="H8" s="2">
        <v>3.1264130000000003</v>
      </c>
      <c r="I8" s="2">
        <v>2.93641</v>
      </c>
      <c r="J8" s="2">
        <v>2.694588</v>
      </c>
      <c r="K8" s="2">
        <v>2.746407</v>
      </c>
      <c r="L8" s="2">
        <v>2.93641</v>
      </c>
      <c r="M8" s="2">
        <v>3.057321</v>
      </c>
      <c r="N8" s="2">
        <v>3.160959</v>
      </c>
      <c r="O8" s="2">
        <v>3.160959</v>
      </c>
      <c r="P8" s="2">
        <v>2.7118610000000003</v>
      </c>
      <c r="Q8" s="2">
        <v>3.212778</v>
      </c>
      <c r="R8" s="2">
        <v>2.850045</v>
      </c>
      <c r="S8" s="2"/>
      <c r="T8" s="2">
        <f>AVERAGE(B8:R8)</f>
        <v>3.027855294117647</v>
      </c>
      <c r="U8" s="2">
        <f>STDEV(B8:R8)</f>
        <v>0.18195823566679034</v>
      </c>
      <c r="V8" s="2"/>
      <c r="W8" s="2"/>
      <c r="X8" s="2"/>
    </row>
    <row r="9" spans="1:24" s="8" customFormat="1" ht="12.75">
      <c r="A9" s="8" t="s">
        <v>29</v>
      </c>
      <c r="B9" s="9">
        <v>0.03</v>
      </c>
      <c r="C9" s="9">
        <v>0.02</v>
      </c>
      <c r="D9" s="9">
        <v>0.04</v>
      </c>
      <c r="E9" s="9">
        <v>0.03</v>
      </c>
      <c r="F9" s="9">
        <v>0.04</v>
      </c>
      <c r="G9" s="9">
        <v>0.04</v>
      </c>
      <c r="H9" s="9">
        <v>0.03</v>
      </c>
      <c r="I9" s="9">
        <v>0.04</v>
      </c>
      <c r="J9" s="9">
        <v>0.03</v>
      </c>
      <c r="K9" s="9">
        <v>0.03</v>
      </c>
      <c r="L9" s="9">
        <v>0.03</v>
      </c>
      <c r="M9" s="9">
        <v>0.02</v>
      </c>
      <c r="N9" s="9">
        <v>0.02</v>
      </c>
      <c r="O9" s="9">
        <v>0.03</v>
      </c>
      <c r="P9" s="9">
        <v>0.03</v>
      </c>
      <c r="Q9" s="9">
        <v>0.03</v>
      </c>
      <c r="R9" s="9">
        <v>0.05</v>
      </c>
      <c r="S9" s="9"/>
      <c r="T9" s="9">
        <f>AVERAGE(B9:R9)</f>
        <v>0.03176470588235296</v>
      </c>
      <c r="U9" s="9">
        <f>STDEV(B9:R9)</f>
        <v>0.008089572082044088</v>
      </c>
      <c r="V9" s="9" t="s">
        <v>76</v>
      </c>
      <c r="W9" s="9"/>
      <c r="X9" s="9"/>
    </row>
    <row r="10" spans="1:24" s="8" customFormat="1" ht="12.75">
      <c r="A10" s="8" t="s">
        <v>33</v>
      </c>
      <c r="B10" s="9">
        <v>0</v>
      </c>
      <c r="C10" s="9">
        <v>0.04</v>
      </c>
      <c r="D10" s="9">
        <v>0.02</v>
      </c>
      <c r="E10" s="9">
        <v>0.02</v>
      </c>
      <c r="F10" s="9">
        <v>0.01</v>
      </c>
      <c r="G10" s="9">
        <v>0</v>
      </c>
      <c r="H10" s="9">
        <v>0</v>
      </c>
      <c r="I10" s="9">
        <v>0.02</v>
      </c>
      <c r="J10" s="9">
        <v>0</v>
      </c>
      <c r="K10" s="9">
        <v>0.02</v>
      </c>
      <c r="L10" s="9">
        <v>0</v>
      </c>
      <c r="M10" s="9">
        <v>0</v>
      </c>
      <c r="N10" s="9">
        <v>0.01</v>
      </c>
      <c r="O10" s="9">
        <v>0</v>
      </c>
      <c r="P10" s="9">
        <v>0.01</v>
      </c>
      <c r="Q10" s="9">
        <v>0.08</v>
      </c>
      <c r="R10" s="9">
        <v>0</v>
      </c>
      <c r="S10" s="9"/>
      <c r="T10" s="9">
        <f>AVERAGE(B10:R10)</f>
        <v>0.013529411764705885</v>
      </c>
      <c r="U10" s="9">
        <f>STDEV(B10:R10)</f>
        <v>0.02059768690611528</v>
      </c>
      <c r="V10" s="9" t="s">
        <v>76</v>
      </c>
      <c r="W10" s="9"/>
      <c r="X10" s="9"/>
    </row>
    <row r="11" spans="1:24" s="8" customFormat="1" ht="12.75">
      <c r="A11" s="8" t="s">
        <v>34</v>
      </c>
      <c r="B11" s="9">
        <v>0</v>
      </c>
      <c r="C11" s="9">
        <v>0</v>
      </c>
      <c r="D11" s="9">
        <v>0.02</v>
      </c>
      <c r="E11" s="9">
        <v>0.02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0.03</v>
      </c>
      <c r="L11" s="9">
        <v>0.04</v>
      </c>
      <c r="M11" s="9">
        <v>0</v>
      </c>
      <c r="N11" s="9">
        <v>0.02</v>
      </c>
      <c r="O11" s="9">
        <v>0.01</v>
      </c>
      <c r="P11" s="9">
        <v>0.04</v>
      </c>
      <c r="Q11" s="9">
        <v>0</v>
      </c>
      <c r="R11" s="9">
        <v>0</v>
      </c>
      <c r="S11" s="9"/>
      <c r="T11" s="9">
        <f>AVERAGE(B11:R11)</f>
        <v>0.010588235294117648</v>
      </c>
      <c r="U11" s="9">
        <f>STDEV(B11:R11)</f>
        <v>0.014777765492156671</v>
      </c>
      <c r="V11" s="9" t="s">
        <v>76</v>
      </c>
      <c r="W11" s="9"/>
      <c r="X11" s="9"/>
    </row>
    <row r="12" spans="1:24" s="8" customFormat="1" ht="12.75">
      <c r="A12" s="8" t="s">
        <v>24</v>
      </c>
      <c r="B12" s="9">
        <v>0</v>
      </c>
      <c r="C12" s="9">
        <v>0.03</v>
      </c>
      <c r="D12" s="9">
        <v>0.02</v>
      </c>
      <c r="E12" s="9">
        <v>0.02</v>
      </c>
      <c r="F12" s="9">
        <v>0</v>
      </c>
      <c r="G12" s="9">
        <v>0</v>
      </c>
      <c r="H12" s="9">
        <v>0</v>
      </c>
      <c r="I12" s="9">
        <v>0.01</v>
      </c>
      <c r="J12" s="9">
        <v>0.01</v>
      </c>
      <c r="K12" s="9">
        <v>0</v>
      </c>
      <c r="L12" s="9">
        <v>0.04</v>
      </c>
      <c r="M12" s="9">
        <v>0.01</v>
      </c>
      <c r="N12" s="9">
        <v>0.01</v>
      </c>
      <c r="O12" s="9">
        <v>0</v>
      </c>
      <c r="P12" s="9">
        <v>0</v>
      </c>
      <c r="Q12" s="9">
        <v>0</v>
      </c>
      <c r="R12" s="9">
        <v>0</v>
      </c>
      <c r="S12" s="9"/>
      <c r="T12" s="9">
        <f>AVERAGE(B12:R12)</f>
        <v>0.008823529411764707</v>
      </c>
      <c r="U12" s="9">
        <f>STDEV(B12:R12)</f>
        <v>0.0121872643265298</v>
      </c>
      <c r="V12" s="9" t="s">
        <v>76</v>
      </c>
      <c r="W12" s="9"/>
      <c r="X12" s="9"/>
    </row>
    <row r="13" spans="1:24" s="8" customFormat="1" ht="12.75">
      <c r="A13" s="8" t="s">
        <v>28</v>
      </c>
      <c r="B13" s="9">
        <v>0.01</v>
      </c>
      <c r="C13" s="9">
        <v>0.01</v>
      </c>
      <c r="D13" s="9">
        <v>0.02</v>
      </c>
      <c r="E13" s="9">
        <v>0.01</v>
      </c>
      <c r="F13" s="9">
        <v>0.01</v>
      </c>
      <c r="G13" s="9">
        <v>0</v>
      </c>
      <c r="H13" s="9">
        <v>0.01</v>
      </c>
      <c r="I13" s="9">
        <v>0</v>
      </c>
      <c r="J13" s="9">
        <v>0</v>
      </c>
      <c r="K13" s="9">
        <v>0.02</v>
      </c>
      <c r="L13" s="9">
        <v>0</v>
      </c>
      <c r="M13" s="9">
        <v>0</v>
      </c>
      <c r="N13" s="9">
        <v>0</v>
      </c>
      <c r="O13" s="9">
        <v>0.02</v>
      </c>
      <c r="P13" s="9">
        <v>0</v>
      </c>
      <c r="Q13" s="9">
        <v>0</v>
      </c>
      <c r="R13" s="9">
        <v>0.01</v>
      </c>
      <c r="S13" s="9"/>
      <c r="T13" s="9">
        <f>AVERAGE(B13:R13)</f>
        <v>0.007058823529411765</v>
      </c>
      <c r="U13" s="9">
        <f>STDEV(B13:R13)</f>
        <v>0.007717436331412897</v>
      </c>
      <c r="V13" s="9" t="s">
        <v>76</v>
      </c>
      <c r="W13" s="9"/>
      <c r="X13" s="9"/>
    </row>
    <row r="14" spans="1:24" s="8" customFormat="1" ht="12.75">
      <c r="A14" s="8" t="s">
        <v>30</v>
      </c>
      <c r="B14" s="9">
        <v>0</v>
      </c>
      <c r="C14" s="9">
        <v>0</v>
      </c>
      <c r="D14" s="9">
        <v>0.01</v>
      </c>
      <c r="E14" s="9">
        <v>0.02</v>
      </c>
      <c r="F14" s="9">
        <v>0</v>
      </c>
      <c r="G14" s="9">
        <v>0.01</v>
      </c>
      <c r="H14" s="9">
        <v>0</v>
      </c>
      <c r="I14" s="9">
        <v>0</v>
      </c>
      <c r="J14" s="9">
        <v>0.01</v>
      </c>
      <c r="K14" s="9">
        <v>0</v>
      </c>
      <c r="L14" s="9">
        <v>0</v>
      </c>
      <c r="M14" s="9">
        <v>0</v>
      </c>
      <c r="N14" s="9">
        <v>0</v>
      </c>
      <c r="O14" s="9">
        <v>0.01</v>
      </c>
      <c r="P14" s="9">
        <v>0</v>
      </c>
      <c r="Q14" s="9">
        <v>0.03</v>
      </c>
      <c r="R14" s="9">
        <v>0</v>
      </c>
      <c r="S14" s="9"/>
      <c r="T14" s="9">
        <f>AVERAGE(B14:R14)</f>
        <v>0.005294117647058823</v>
      </c>
      <c r="U14" s="9">
        <f>STDEV(B14:R14)</f>
        <v>0.008744746321952062</v>
      </c>
      <c r="V14" s="9" t="s">
        <v>76</v>
      </c>
      <c r="W14" s="9"/>
      <c r="X14" s="9"/>
    </row>
    <row r="15" spans="1:24" ht="12.75">
      <c r="A15" s="1" t="s">
        <v>78</v>
      </c>
      <c r="B15" s="2">
        <v>97.69</v>
      </c>
      <c r="C15" s="2">
        <v>98.23</v>
      </c>
      <c r="D15" s="2">
        <v>98.73</v>
      </c>
      <c r="E15" s="2">
        <v>98.77</v>
      </c>
      <c r="F15" s="2">
        <v>98.54</v>
      </c>
      <c r="G15" s="2">
        <v>98.39</v>
      </c>
      <c r="H15" s="2">
        <v>97.97</v>
      </c>
      <c r="I15" s="2">
        <v>98.52</v>
      </c>
      <c r="J15" s="2">
        <v>98.81</v>
      </c>
      <c r="K15" s="2">
        <v>98.37</v>
      </c>
      <c r="L15" s="2">
        <v>98.45</v>
      </c>
      <c r="M15" s="2">
        <v>98.25</v>
      </c>
      <c r="N15" s="2">
        <v>98.54</v>
      </c>
      <c r="O15" s="2">
        <v>98.36</v>
      </c>
      <c r="P15" s="2">
        <v>98.13</v>
      </c>
      <c r="Q15" s="2">
        <v>97.92</v>
      </c>
      <c r="R15" s="2">
        <v>97.74</v>
      </c>
      <c r="S15" s="2"/>
      <c r="T15" s="2">
        <f>AVERAGE(B15:R15)</f>
        <v>98.31823529411766</v>
      </c>
      <c r="U15" s="2">
        <f>STDEV(B15:R15)</f>
        <v>0.33895492498973007</v>
      </c>
      <c r="V15" s="2"/>
      <c r="W15" s="2"/>
      <c r="X15" s="2"/>
    </row>
    <row r="16" spans="1:24" ht="12.75">
      <c r="A16" s="1" t="s">
        <v>79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1" t="s">
        <v>80</v>
      </c>
      <c r="B17" s="2">
        <f>100-B15</f>
        <v>2.3100000000000023</v>
      </c>
      <c r="C17" s="2">
        <f aca="true" t="shared" si="0" ref="C17:R17">100-C15</f>
        <v>1.769999999999996</v>
      </c>
      <c r="D17" s="2">
        <f t="shared" si="0"/>
        <v>1.269999999999996</v>
      </c>
      <c r="E17" s="2">
        <f t="shared" si="0"/>
        <v>1.230000000000004</v>
      </c>
      <c r="F17" s="2">
        <f t="shared" si="0"/>
        <v>1.4599999999999937</v>
      </c>
      <c r="G17" s="2">
        <f t="shared" si="0"/>
        <v>1.6099999999999994</v>
      </c>
      <c r="H17" s="2">
        <f t="shared" si="0"/>
        <v>2.030000000000001</v>
      </c>
      <c r="I17" s="2">
        <f t="shared" si="0"/>
        <v>1.480000000000004</v>
      </c>
      <c r="J17" s="2">
        <f t="shared" si="0"/>
        <v>1.1899999999999977</v>
      </c>
      <c r="K17" s="2">
        <f t="shared" si="0"/>
        <v>1.6299999999999955</v>
      </c>
      <c r="L17" s="2">
        <f t="shared" si="0"/>
        <v>1.5499999999999972</v>
      </c>
      <c r="M17" s="2">
        <f t="shared" si="0"/>
        <v>1.75</v>
      </c>
      <c r="N17" s="2">
        <f t="shared" si="0"/>
        <v>1.4599999999999937</v>
      </c>
      <c r="O17" s="2">
        <f t="shared" si="0"/>
        <v>1.6400000000000006</v>
      </c>
      <c r="P17" s="2">
        <f t="shared" si="0"/>
        <v>1.8700000000000045</v>
      </c>
      <c r="Q17" s="2">
        <f t="shared" si="0"/>
        <v>2.0799999999999983</v>
      </c>
      <c r="R17" s="2">
        <f t="shared" si="0"/>
        <v>2.260000000000005</v>
      </c>
      <c r="S17" s="2"/>
      <c r="T17" s="2">
        <f>AVERAGE(B17:R17)</f>
        <v>1.6817647058823524</v>
      </c>
      <c r="U17" s="2">
        <f>STDEV(B17:R17)</f>
        <v>0.338954924992205</v>
      </c>
      <c r="V17" s="2"/>
      <c r="W17" s="2"/>
      <c r="X17" s="2"/>
    </row>
    <row r="18" spans="2:24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1" t="s">
        <v>35</v>
      </c>
      <c r="B19" s="2" t="s">
        <v>36</v>
      </c>
      <c r="C19" s="2" t="s">
        <v>37</v>
      </c>
      <c r="D19" s="2" t="s">
        <v>38</v>
      </c>
      <c r="E19" s="2">
        <v>17</v>
      </c>
      <c r="F19" s="2" t="s">
        <v>39</v>
      </c>
      <c r="G19" s="2" t="s">
        <v>40</v>
      </c>
      <c r="H19" s="2" t="s">
        <v>35</v>
      </c>
      <c r="I19" s="2" t="s">
        <v>41</v>
      </c>
      <c r="J19" s="2" t="s">
        <v>22</v>
      </c>
      <c r="K19" s="2" t="s">
        <v>23</v>
      </c>
      <c r="L19" s="2" t="s">
        <v>42</v>
      </c>
      <c r="M19" s="2" t="s">
        <v>35</v>
      </c>
      <c r="N19" s="2" t="s">
        <v>41</v>
      </c>
      <c r="O19" s="2"/>
      <c r="P19" s="2"/>
      <c r="Q19" s="2"/>
      <c r="R19" s="2"/>
      <c r="S19" s="2"/>
      <c r="T19" s="2"/>
      <c r="U19" s="2"/>
      <c r="V19" s="2"/>
      <c r="W19" s="2"/>
      <c r="X19" s="2" t="s">
        <v>82</v>
      </c>
    </row>
    <row r="20" spans="1:24" ht="12.75">
      <c r="A20" s="1" t="s">
        <v>44</v>
      </c>
      <c r="B20" s="2">
        <v>3.993563910108844</v>
      </c>
      <c r="C20" s="2">
        <v>3.9970822141699336</v>
      </c>
      <c r="D20" s="2">
        <v>4.000284606645416</v>
      </c>
      <c r="E20" s="2">
        <v>3.964578775262304</v>
      </c>
      <c r="F20" s="2">
        <v>4.01188854513582</v>
      </c>
      <c r="G20" s="2">
        <v>3.977594728093564</v>
      </c>
      <c r="H20" s="2">
        <v>4.063068738969647</v>
      </c>
      <c r="I20" s="2">
        <v>4.026992131230091</v>
      </c>
      <c r="J20" s="2">
        <v>4.036903816230703</v>
      </c>
      <c r="K20" s="2">
        <v>3.9864146562148224</v>
      </c>
      <c r="L20" s="2">
        <v>4.013832410487261</v>
      </c>
      <c r="M20" s="2">
        <v>4.014275644159875</v>
      </c>
      <c r="N20" s="2">
        <v>4.027938675893339</v>
      </c>
      <c r="O20" s="2">
        <v>4.050454248955579</v>
      </c>
      <c r="P20" s="2">
        <v>4.0125904297441215</v>
      </c>
      <c r="Q20" s="2">
        <v>4.006559853936734</v>
      </c>
      <c r="R20" s="2">
        <v>3.980734248251209</v>
      </c>
      <c r="S20" s="2"/>
      <c r="T20" s="2">
        <f>AVERAGE(B20:R20)</f>
        <v>4.009691625499368</v>
      </c>
      <c r="U20" s="2">
        <f>STDEV(B20:R20)</f>
        <v>0.026098359340439123</v>
      </c>
      <c r="V20" s="4">
        <v>4</v>
      </c>
      <c r="W20" s="2">
        <v>4</v>
      </c>
      <c r="X20" s="2">
        <f>V20*W20</f>
        <v>16</v>
      </c>
    </row>
    <row r="21" spans="1:24" ht="12.75">
      <c r="A21" s="1" t="s">
        <v>45</v>
      </c>
      <c r="B21" s="2">
        <v>8.855180569398465</v>
      </c>
      <c r="C21" s="2">
        <v>8.858830654826589</v>
      </c>
      <c r="D21" s="2">
        <v>8.838501624106685</v>
      </c>
      <c r="E21" s="2">
        <v>8.91487972340964</v>
      </c>
      <c r="F21" s="2">
        <v>8.826327709144602</v>
      </c>
      <c r="G21" s="2">
        <v>8.885940131939476</v>
      </c>
      <c r="H21" s="2">
        <v>8.725973787041864</v>
      </c>
      <c r="I21" s="2">
        <v>8.796272824157507</v>
      </c>
      <c r="J21" s="2">
        <v>8.775641372753086</v>
      </c>
      <c r="K21" s="2">
        <v>8.876252044393999</v>
      </c>
      <c r="L21" s="2">
        <v>8.819917080860076</v>
      </c>
      <c r="M21" s="2">
        <v>8.815996852197562</v>
      </c>
      <c r="N21" s="2">
        <v>8.791934808637071</v>
      </c>
      <c r="O21" s="2">
        <v>8.742938972064103</v>
      </c>
      <c r="P21" s="2">
        <v>8.820782002416442</v>
      </c>
      <c r="Q21" s="2">
        <v>8.835234055112661</v>
      </c>
      <c r="R21" s="2">
        <v>8.880440985563641</v>
      </c>
      <c r="S21" s="2"/>
      <c r="T21" s="2">
        <f>AVERAGE(B21:R21)</f>
        <v>8.827120305766087</v>
      </c>
      <c r="U21" s="2">
        <f>STDEV(B21:R21)</f>
        <v>0.05048514879045195</v>
      </c>
      <c r="V21" s="4">
        <v>8.85</v>
      </c>
      <c r="W21" s="2">
        <v>2</v>
      </c>
      <c r="X21" s="2">
        <f>V21*W21</f>
        <v>17.7</v>
      </c>
    </row>
    <row r="22" spans="1:24" ht="13.5" customHeight="1">
      <c r="A22" s="1" t="s">
        <v>49</v>
      </c>
      <c r="B22" s="2">
        <v>0.07490119428635997</v>
      </c>
      <c r="C22" s="2">
        <v>0.07132394376410593</v>
      </c>
      <c r="D22" s="2">
        <v>0.07569288769793459</v>
      </c>
      <c r="E22" s="2">
        <v>0.07494357318032929</v>
      </c>
      <c r="F22" s="2">
        <v>0.07190620341212425</v>
      </c>
      <c r="G22" s="2">
        <v>0.07595295968968634</v>
      </c>
      <c r="H22" s="2">
        <v>0.07132993049612356</v>
      </c>
      <c r="I22" s="2">
        <v>0.07096961120238704</v>
      </c>
      <c r="J22" s="2">
        <v>0.071393036750289</v>
      </c>
      <c r="K22" s="2">
        <v>0.07111505298028843</v>
      </c>
      <c r="L22" s="2">
        <v>0.07186658999423085</v>
      </c>
      <c r="M22" s="2">
        <v>0.07511611511592282</v>
      </c>
      <c r="N22" s="2">
        <v>0.07262122104650263</v>
      </c>
      <c r="O22" s="2">
        <v>0.07503477822174735</v>
      </c>
      <c r="P22" s="2">
        <v>0.07353937545357962</v>
      </c>
      <c r="Q22" s="2">
        <v>0.07319791172568023</v>
      </c>
      <c r="R22" s="2">
        <v>0.07554560979875052</v>
      </c>
      <c r="S22" s="2"/>
      <c r="T22" s="2">
        <f>AVERAGE(B22:R22)</f>
        <v>0.07332058793035544</v>
      </c>
      <c r="U22" s="2">
        <f>STDEV(B22:R22)</f>
        <v>0.0018628864181124752</v>
      </c>
      <c r="V22" s="4">
        <v>0.07</v>
      </c>
      <c r="W22" s="2">
        <v>4</v>
      </c>
      <c r="X22" s="2">
        <f>V22*W22</f>
        <v>0.28</v>
      </c>
    </row>
    <row r="23" spans="1:24" ht="12.75">
      <c r="A23" s="1" t="s">
        <v>50</v>
      </c>
      <c r="B23" s="2">
        <v>0.007889221811128597</v>
      </c>
      <c r="C23" s="2">
        <v>0.0043570293053326525</v>
      </c>
      <c r="D23" s="2">
        <v>0.009543387206611152</v>
      </c>
      <c r="E23" s="2">
        <v>0.006075579705092249</v>
      </c>
      <c r="F23" s="2">
        <v>0.006082793759509225</v>
      </c>
      <c r="G23" s="2">
        <v>0.006964492494022203</v>
      </c>
      <c r="H23" s="2">
        <v>0.00522887402659901</v>
      </c>
      <c r="I23" s="2">
        <v>0.007803690977537658</v>
      </c>
      <c r="J23" s="2">
        <v>0.00776492128493093</v>
      </c>
      <c r="K23" s="2">
        <v>0.00868853721578235</v>
      </c>
      <c r="L23" s="2">
        <v>0.008684918176940466</v>
      </c>
      <c r="M23" s="2">
        <v>0.005219629250840836</v>
      </c>
      <c r="N23" s="2">
        <v>0.006945397483244272</v>
      </c>
      <c r="O23" s="2">
        <v>0.006082973581246358</v>
      </c>
      <c r="P23" s="2">
        <v>0.006958387188154346</v>
      </c>
      <c r="Q23" s="2">
        <v>0.005250413562511553</v>
      </c>
      <c r="R23" s="2">
        <v>0.00699929833644232</v>
      </c>
      <c r="S23" s="2"/>
      <c r="T23" s="2">
        <f>AVERAGE(B23:R23)</f>
        <v>0.006855267374466245</v>
      </c>
      <c r="U23" s="2">
        <f>STDEV(B23:R23)</f>
        <v>0.0014300402698862226</v>
      </c>
      <c r="V23" s="4">
        <v>0.01</v>
      </c>
      <c r="W23" s="2">
        <v>2</v>
      </c>
      <c r="X23" s="2">
        <f>V23*W23</f>
        <v>0.02</v>
      </c>
    </row>
    <row r="24" spans="2:24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5">
        <f>SUM(X20:X23)</f>
        <v>34.00000000000001</v>
      </c>
    </row>
    <row r="25" spans="1:23" ht="12.75">
      <c r="A25" s="1" t="s">
        <v>27</v>
      </c>
      <c r="B25" s="2">
        <v>1.0478483443331865</v>
      </c>
      <c r="C25" s="2">
        <v>1.0132022918113666</v>
      </c>
      <c r="D25" s="2">
        <v>1.0200889646426914</v>
      </c>
      <c r="E25" s="2">
        <v>1.020511427662578</v>
      </c>
      <c r="F25" s="2">
        <v>1.0784855662170831</v>
      </c>
      <c r="G25" s="2">
        <v>1.0349671373754894</v>
      </c>
      <c r="H25" s="2">
        <v>1.030365213642353</v>
      </c>
      <c r="I25" s="2">
        <v>0.9628578148887043</v>
      </c>
      <c r="J25" s="2">
        <v>0.8791739895021683</v>
      </c>
      <c r="K25" s="2">
        <v>0.9024008059019448</v>
      </c>
      <c r="L25" s="2">
        <v>0.9644291689875746</v>
      </c>
      <c r="M25" s="2">
        <v>1.0058132598608431</v>
      </c>
      <c r="N25" s="2">
        <v>1.037800540567677</v>
      </c>
      <c r="O25" s="2">
        <v>1.0387825954186587</v>
      </c>
      <c r="P25" s="2">
        <v>0.8920186624547509</v>
      </c>
      <c r="Q25" s="2">
        <v>1.0631900202904458</v>
      </c>
      <c r="R25" s="2">
        <v>0.9429836155556901</v>
      </c>
      <c r="S25" s="2"/>
      <c r="T25" s="2">
        <f>AVERAGE(B25:R25)</f>
        <v>0.996171730536071</v>
      </c>
      <c r="U25" s="2">
        <f>STDEV(B25:R25)</f>
        <v>0.06122885795666022</v>
      </c>
      <c r="V25" s="4">
        <v>1</v>
      </c>
      <c r="W25" s="2"/>
    </row>
    <row r="26" spans="2:23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4" ht="20.25">
      <c r="B27" s="2"/>
      <c r="C27" s="2"/>
      <c r="D27" s="2"/>
      <c r="E27" s="2"/>
      <c r="F27" s="2"/>
      <c r="G27" s="2"/>
      <c r="H27" s="2" t="s">
        <v>83</v>
      </c>
      <c r="I27" s="2"/>
      <c r="J27" s="2"/>
      <c r="K27" s="3" t="s">
        <v>86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20.25">
      <c r="B28" s="2"/>
      <c r="C28" s="2"/>
      <c r="D28" s="2"/>
      <c r="E28" s="2"/>
      <c r="F28" s="2"/>
      <c r="G28" s="2"/>
      <c r="H28" s="2" t="s">
        <v>84</v>
      </c>
      <c r="I28" s="2"/>
      <c r="J28" s="2"/>
      <c r="K28" s="3" t="s">
        <v>85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8.75">
      <c r="B29" s="2"/>
      <c r="C29" s="2"/>
      <c r="D29" s="2"/>
      <c r="E29" s="2"/>
      <c r="F29" s="2"/>
      <c r="G29" s="2"/>
      <c r="H29" s="2"/>
      <c r="I29" s="2"/>
      <c r="J29" s="2"/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1" ht="12.75">
      <c r="A30" s="1" t="s">
        <v>53</v>
      </c>
      <c r="B30" s="1" t="s">
        <v>54</v>
      </c>
      <c r="C30" s="1" t="s">
        <v>55</v>
      </c>
      <c r="D30" s="1" t="s">
        <v>56</v>
      </c>
      <c r="E30" s="1" t="s">
        <v>57</v>
      </c>
      <c r="F30" s="1" t="s">
        <v>58</v>
      </c>
      <c r="G30" s="1" t="s">
        <v>59</v>
      </c>
      <c r="H30" s="1" t="s">
        <v>60</v>
      </c>
      <c r="T30" s="2"/>
      <c r="U30" s="2"/>
    </row>
    <row r="31" spans="1:21" ht="12.75">
      <c r="A31" s="1" t="s">
        <v>61</v>
      </c>
      <c r="B31" s="1" t="s">
        <v>43</v>
      </c>
      <c r="C31" s="1" t="s">
        <v>62</v>
      </c>
      <c r="D31" s="1">
        <v>20</v>
      </c>
      <c r="E31" s="1">
        <v>10</v>
      </c>
      <c r="F31" s="1">
        <v>600</v>
      </c>
      <c r="G31" s="1">
        <v>-600</v>
      </c>
      <c r="H31" s="1" t="s">
        <v>63</v>
      </c>
      <c r="T31" s="2"/>
      <c r="U31" s="2"/>
    </row>
    <row r="32" spans="1:21" ht="12.75">
      <c r="A32" s="1" t="s">
        <v>61</v>
      </c>
      <c r="B32" s="1" t="s">
        <v>44</v>
      </c>
      <c r="C32" s="1" t="s">
        <v>62</v>
      </c>
      <c r="D32" s="1">
        <v>20</v>
      </c>
      <c r="E32" s="1">
        <v>10</v>
      </c>
      <c r="F32" s="1">
        <v>600</v>
      </c>
      <c r="G32" s="1">
        <v>-600</v>
      </c>
      <c r="H32" s="1" t="s">
        <v>64</v>
      </c>
      <c r="T32" s="2"/>
      <c r="U32" s="2"/>
    </row>
    <row r="33" spans="1:24" ht="12.75">
      <c r="A33" s="1" t="s">
        <v>61</v>
      </c>
      <c r="B33" s="1" t="s">
        <v>45</v>
      </c>
      <c r="C33" s="1" t="s">
        <v>62</v>
      </c>
      <c r="D33" s="1">
        <v>20</v>
      </c>
      <c r="E33" s="1">
        <v>10</v>
      </c>
      <c r="F33" s="1">
        <v>600</v>
      </c>
      <c r="G33" s="1">
        <v>-600</v>
      </c>
      <c r="H33" s="1" t="s">
        <v>64</v>
      </c>
      <c r="T33" s="2"/>
      <c r="U33" s="2"/>
      <c r="X33" s="1" t="s">
        <v>81</v>
      </c>
    </row>
    <row r="34" spans="1:24" ht="12.75">
      <c r="A34" s="1" t="s">
        <v>61</v>
      </c>
      <c r="B34" s="1" t="s">
        <v>27</v>
      </c>
      <c r="C34" s="1" t="s">
        <v>62</v>
      </c>
      <c r="D34" s="1">
        <v>20</v>
      </c>
      <c r="E34" s="1">
        <v>10</v>
      </c>
      <c r="F34" s="1">
        <v>600</v>
      </c>
      <c r="G34" s="1">
        <v>-600</v>
      </c>
      <c r="H34" s="1" t="s">
        <v>65</v>
      </c>
      <c r="T34" s="2"/>
      <c r="U34" s="1" t="s">
        <v>39</v>
      </c>
      <c r="V34" s="4">
        <v>16</v>
      </c>
      <c r="W34" s="1">
        <v>2</v>
      </c>
      <c r="X34" s="2">
        <f>V34*W34</f>
        <v>32</v>
      </c>
    </row>
    <row r="35" spans="1:24" ht="12.75">
      <c r="A35" s="1" t="s">
        <v>61</v>
      </c>
      <c r="B35" s="1" t="s">
        <v>46</v>
      </c>
      <c r="C35" s="1" t="s">
        <v>62</v>
      </c>
      <c r="D35" s="1">
        <v>20</v>
      </c>
      <c r="E35" s="1">
        <v>10</v>
      </c>
      <c r="F35" s="1">
        <v>600</v>
      </c>
      <c r="G35" s="1">
        <v>-600</v>
      </c>
      <c r="H35" s="1" t="s">
        <v>66</v>
      </c>
      <c r="T35" s="2"/>
      <c r="U35" s="1" t="s">
        <v>27</v>
      </c>
      <c r="V35" s="4">
        <v>1</v>
      </c>
      <c r="W35" s="1">
        <v>1</v>
      </c>
      <c r="X35" s="2">
        <f>V35*W35</f>
        <v>1</v>
      </c>
    </row>
    <row r="36" spans="1:24" ht="12.75">
      <c r="A36" s="1" t="s">
        <v>67</v>
      </c>
      <c r="B36" s="1" t="s">
        <v>47</v>
      </c>
      <c r="C36" s="1" t="s">
        <v>62</v>
      </c>
      <c r="D36" s="1">
        <v>20</v>
      </c>
      <c r="E36" s="1">
        <v>10</v>
      </c>
      <c r="F36" s="1">
        <v>600</v>
      </c>
      <c r="G36" s="1">
        <v>-600</v>
      </c>
      <c r="H36" s="1" t="s">
        <v>64</v>
      </c>
      <c r="T36" s="2"/>
      <c r="U36" s="1" t="s">
        <v>74</v>
      </c>
      <c r="V36" s="4">
        <f>2-V35</f>
        <v>1</v>
      </c>
      <c r="W36" s="1">
        <v>1</v>
      </c>
      <c r="X36" s="2">
        <f>V36*W36</f>
        <v>1</v>
      </c>
    </row>
    <row r="37" spans="1:24" ht="12.75">
      <c r="A37" s="1" t="s">
        <v>67</v>
      </c>
      <c r="B37" s="1" t="s">
        <v>48</v>
      </c>
      <c r="C37" s="1" t="s">
        <v>62</v>
      </c>
      <c r="D37" s="1">
        <v>20</v>
      </c>
      <c r="E37" s="1">
        <v>10</v>
      </c>
      <c r="F37" s="1">
        <v>600</v>
      </c>
      <c r="G37" s="1">
        <v>-600</v>
      </c>
      <c r="H37" s="1" t="s">
        <v>68</v>
      </c>
      <c r="T37" s="2"/>
      <c r="X37" s="5">
        <f>SUM(X34:X36)</f>
        <v>34</v>
      </c>
    </row>
    <row r="38" spans="1:21" ht="12.75">
      <c r="A38" s="1" t="s">
        <v>67</v>
      </c>
      <c r="B38" s="1" t="s">
        <v>49</v>
      </c>
      <c r="C38" s="1" t="s">
        <v>62</v>
      </c>
      <c r="D38" s="1">
        <v>20</v>
      </c>
      <c r="E38" s="1">
        <v>10</v>
      </c>
      <c r="F38" s="1">
        <v>600</v>
      </c>
      <c r="G38" s="1">
        <v>-600</v>
      </c>
      <c r="H38" s="1" t="s">
        <v>69</v>
      </c>
      <c r="T38" s="2"/>
      <c r="U38" s="2"/>
    </row>
    <row r="39" spans="1:21" ht="12.75">
      <c r="A39" s="1" t="s">
        <v>70</v>
      </c>
      <c r="B39" s="1" t="s">
        <v>50</v>
      </c>
      <c r="C39" s="1" t="s">
        <v>62</v>
      </c>
      <c r="D39" s="1">
        <v>20</v>
      </c>
      <c r="E39" s="1">
        <v>10</v>
      </c>
      <c r="F39" s="1">
        <v>500</v>
      </c>
      <c r="G39" s="1">
        <v>-250</v>
      </c>
      <c r="H39" s="1" t="s">
        <v>71</v>
      </c>
      <c r="L39" s="2"/>
      <c r="M39" s="2"/>
      <c r="N39" s="2"/>
      <c r="O39" s="2"/>
      <c r="T39" s="2"/>
      <c r="U39" s="2"/>
    </row>
    <row r="40" spans="1:21" ht="12.75">
      <c r="A40" s="1" t="s">
        <v>70</v>
      </c>
      <c r="B40" s="1" t="s">
        <v>51</v>
      </c>
      <c r="C40" s="1" t="s">
        <v>62</v>
      </c>
      <c r="D40" s="1">
        <v>20</v>
      </c>
      <c r="E40" s="1">
        <v>10</v>
      </c>
      <c r="F40" s="1">
        <v>500</v>
      </c>
      <c r="G40" s="1">
        <v>-500</v>
      </c>
      <c r="H40" s="1" t="s">
        <v>72</v>
      </c>
      <c r="L40" s="2"/>
      <c r="M40" s="2"/>
      <c r="N40" s="2"/>
      <c r="O40" s="2"/>
      <c r="T40" s="2"/>
      <c r="U40" s="2"/>
    </row>
    <row r="41" spans="1:21" ht="12.75">
      <c r="A41" s="1" t="s">
        <v>70</v>
      </c>
      <c r="B41" s="1" t="s">
        <v>52</v>
      </c>
      <c r="C41" s="1" t="s">
        <v>62</v>
      </c>
      <c r="D41" s="1">
        <v>20</v>
      </c>
      <c r="E41" s="1">
        <v>10</v>
      </c>
      <c r="F41" s="1">
        <v>500</v>
      </c>
      <c r="G41" s="1">
        <v>-500</v>
      </c>
      <c r="H41" s="1" t="s">
        <v>73</v>
      </c>
      <c r="L41" s="2"/>
      <c r="M41" s="2"/>
      <c r="N41" s="2"/>
      <c r="O41" s="2"/>
      <c r="P41" s="2"/>
      <c r="Q41" s="2"/>
      <c r="U41" s="2"/>
    </row>
    <row r="42" ht="12.75">
      <c r="T42" s="2"/>
    </row>
    <row r="43" spans="20:21" ht="12.75">
      <c r="T43" s="2"/>
      <c r="U43" s="2"/>
    </row>
    <row r="44" spans="2:21" ht="12.75">
      <c r="B44" s="2"/>
      <c r="C44" s="2"/>
      <c r="D44" s="2"/>
      <c r="E44" s="2"/>
      <c r="F44" s="2"/>
      <c r="G44" s="2"/>
      <c r="H44" s="2"/>
      <c r="I44" s="2"/>
      <c r="J44" s="2"/>
      <c r="K44" s="2"/>
      <c r="P44" s="2"/>
      <c r="Q44" s="2"/>
      <c r="R44" s="2"/>
      <c r="S44" s="2"/>
      <c r="T44" s="2"/>
      <c r="U44" s="2"/>
    </row>
    <row r="45" spans="2:23" ht="12.75">
      <c r="B45" s="2"/>
      <c r="C45" s="2"/>
      <c r="D45" s="2"/>
      <c r="E45" s="2"/>
      <c r="F45" s="2"/>
      <c r="G45" s="2"/>
      <c r="H45" s="2"/>
      <c r="I45" s="2"/>
      <c r="J45" s="2"/>
      <c r="K45" s="2"/>
      <c r="P45" s="2"/>
      <c r="Q45" s="2"/>
      <c r="R45" s="2"/>
      <c r="S45" s="2"/>
      <c r="T45" s="2"/>
      <c r="U45" s="2"/>
      <c r="V45" s="2"/>
      <c r="W45" s="2"/>
    </row>
    <row r="46" spans="2:23" ht="12.75">
      <c r="B46" s="2"/>
      <c r="C46" s="2"/>
      <c r="D46" s="2"/>
      <c r="E46" s="2"/>
      <c r="F46" s="2"/>
      <c r="G46" s="2"/>
      <c r="H46" s="2"/>
      <c r="I46" s="2"/>
      <c r="J46" s="2"/>
      <c r="K46" s="2"/>
      <c r="P46" s="2"/>
      <c r="Q46" s="2"/>
      <c r="R46" s="2"/>
      <c r="S46" s="2"/>
      <c r="T46" s="2"/>
      <c r="U46" s="2"/>
      <c r="V46" s="2"/>
      <c r="W46" s="2"/>
    </row>
    <row r="47" spans="21:23" ht="12.75">
      <c r="U47" s="2"/>
      <c r="V47" s="2"/>
      <c r="W4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2007-01-05T01:31:20Z</dcterms:created>
  <dcterms:modified xsi:type="dcterms:W3CDTF">2007-11-21T18:27:11Z</dcterms:modified>
  <cp:category/>
  <cp:version/>
  <cp:contentType/>
  <cp:contentStatus/>
</cp:coreProperties>
</file>