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1965" windowWidth="14565" windowHeight="937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<sst xmlns="http://schemas.openxmlformats.org/spreadsheetml/2006/main" count="120" uniqueCount="82">
  <si>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</si>
  <si>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</si>
  <si>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</si>
  <si>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</si>
  <si>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</si>
  <si>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</si>
  <si>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</si>
  <si>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</si>
  <si>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</si>
  <si>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</si>
  <si>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</si>
  <si>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</si>
  <si>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</si>
  <si>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</si>
  <si>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</si>
  <si>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</si>
  <si>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</si>
  <si>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</si>
  <si>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</si>
  <si>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</si>
  <si>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</si>
  <si>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K2O</t>
  </si>
  <si>
    <t>Cl</t>
  </si>
  <si>
    <t>CaO</t>
  </si>
  <si>
    <t>TiO2</t>
  </si>
  <si>
    <t>Cr2O3</t>
  </si>
  <si>
    <t>MnO</t>
  </si>
  <si>
    <t>FeO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</si>
  <si>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</si>
  <si>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</si>
  <si>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</si>
  <si>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</si>
  <si>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</si>
  <si>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</si>
  <si>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</si>
  <si>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</si>
  <si>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</si>
  <si>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K</t>
  </si>
  <si>
    <t>Ca</t>
  </si>
  <si>
    <t>Ti</t>
  </si>
  <si>
    <t>Cr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</si>
  <si>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</si>
  <si>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</si>
  <si>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</si>
  <si>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</si>
  <si>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</si>
  <si>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</si>
  <si>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</si>
  <si>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</si>
  <si>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</si>
  <si>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</si>
  <si>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</si>
  <si>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</si>
  <si>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chrom-s</t>
  </si>
  <si>
    <t>diopside</t>
  </si>
  <si>
    <t>MgF2</t>
  </si>
  <si>
    <t>albite-Cr</t>
  </si>
  <si>
    <t>PET</t>
  </si>
  <si>
    <t>kspar-OR1</t>
  </si>
  <si>
    <t>scap-s</t>
  </si>
  <si>
    <t>rutile1</t>
  </si>
  <si>
    <t>rhod-791</t>
  </si>
  <si>
    <t>LIF</t>
  </si>
  <si>
    <t>fayalite</t>
  </si>
  <si>
    <t>not present in the wds scan</t>
  </si>
  <si>
    <t>Total</t>
  </si>
  <si>
    <t>average</t>
  </si>
  <si>
    <t>stdev</t>
  </si>
  <si>
    <t>in formula</t>
  </si>
  <si>
    <t>(+) charges</t>
  </si>
  <si>
    <r>
      <t>Mg</t>
    </r>
    <r>
      <rPr>
        <vertAlign val="subscript"/>
        <sz val="14"/>
        <rFont val="Times New Roman"/>
        <family val="1"/>
      </rPr>
      <t>9</t>
    </r>
    <r>
      <rPr>
        <sz val="14"/>
        <rFont val="Times New Roman"/>
        <family val="1"/>
      </rPr>
      <t>(SiO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F</t>
    </r>
    <r>
      <rPr>
        <vertAlign val="subscript"/>
        <sz val="14"/>
        <rFont val="Times New Roman"/>
        <family val="1"/>
      </rPr>
      <t>2</t>
    </r>
  </si>
  <si>
    <t>OH*</t>
  </si>
  <si>
    <t>by difference and stoichiometry</t>
  </si>
  <si>
    <r>
      <t>(Mg</t>
    </r>
    <r>
      <rPr>
        <vertAlign val="subscript"/>
        <sz val="14"/>
        <rFont val="Times New Roman"/>
        <family val="1"/>
      </rPr>
      <t>8.51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0.24</t>
    </r>
    <r>
      <rPr>
        <sz val="14"/>
        <rFont val="Courier New"/>
        <family val="0"/>
      </rPr>
      <t>□</t>
    </r>
    <r>
      <rPr>
        <vertAlign val="subscript"/>
        <sz val="14"/>
        <rFont val="Times New Roman"/>
        <family val="1"/>
      </rPr>
      <t>0.24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Σ=9</t>
    </r>
    <r>
      <rPr>
        <sz val="14"/>
        <rFont val="Times New Roman"/>
        <family val="1"/>
      </rPr>
      <t>(SiO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(F</t>
    </r>
    <r>
      <rPr>
        <vertAlign val="subscript"/>
        <sz val="14"/>
        <rFont val="Times New Roman"/>
        <family val="1"/>
      </rPr>
      <t>1.30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0.70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 xml:space="preserve">Σ=2 </t>
    </r>
    <r>
      <rPr>
        <sz val="14"/>
        <rFont val="Times New Roman"/>
        <family val="1"/>
      </rPr>
      <t>; OH by difference and stoichiometry</t>
    </r>
  </si>
  <si>
    <t>ideal</t>
  </si>
  <si>
    <t>measured</t>
  </si>
  <si>
    <t>Totals*</t>
  </si>
  <si>
    <t>H2O**</t>
  </si>
  <si>
    <t>** = estimated by difference</t>
  </si>
  <si>
    <t>* = totals adjusted for F2=-O</t>
  </si>
  <si>
    <t xml:space="preserve">clinohumite </t>
  </si>
  <si>
    <t>R060559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</si>
</sst>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14"/>
      <name val="Courier New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1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workbookViewId="0" topLeftCell="A1">
      <selection activeCell="S22" sqref="S22"/>
    </sheetView>
  </sheetViews>
  <sheetFormatPr defaultColWidth="9.00390625" defaultRowHeight="13.5"/>
  <cols>
    <col min="1" max="11" width="5.25390625" style="1" customWidth="1"/>
    <col min="12" max="12" width="2.875" style="1" customWidth="1"/>
    <col min="13" max="16384" width="5.25390625" style="1" customWidth="1"/>
  </cols>
  <sheetData>
    <row r="1" spans="1:4" ht="12.75">
      <c r="A1" s="6" t="s">
        <v>80</v>
      </c>
      <c r="B1" s="6"/>
      <c r="C1" s="6" t="s">
        <v>81</v>
      </c>
      <c r="D1" s="6"/>
    </row>
    <row r="2" spans="2:11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</row>
    <row r="3" spans="1:14" ht="12.7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M3" s="2" t="s">
        <v>66</v>
      </c>
      <c r="N3" s="2" t="s">
        <v>67</v>
      </c>
    </row>
    <row r="4" spans="1:21" ht="12.75">
      <c r="A4" s="1" t="s">
        <v>18</v>
      </c>
      <c r="B4" s="2">
        <v>54.19</v>
      </c>
      <c r="C4" s="2">
        <v>53.82</v>
      </c>
      <c r="D4" s="2">
        <v>54.39</v>
      </c>
      <c r="E4" s="2">
        <v>53.67</v>
      </c>
      <c r="F4" s="2">
        <v>54.08</v>
      </c>
      <c r="G4" s="2">
        <v>53.7</v>
      </c>
      <c r="H4" s="2">
        <v>53.79</v>
      </c>
      <c r="I4" s="2">
        <v>53.41</v>
      </c>
      <c r="J4" s="2">
        <v>53.46</v>
      </c>
      <c r="K4" s="2">
        <v>53.31</v>
      </c>
      <c r="L4" s="2"/>
      <c r="M4" s="2">
        <f>AVERAGE(B4:K4)</f>
        <v>53.782</v>
      </c>
      <c r="N4" s="2">
        <f>STDEV(B4:K4)</f>
        <v>0.35127703533830595</v>
      </c>
      <c r="O4" s="2"/>
      <c r="P4" s="2"/>
      <c r="Q4" s="2"/>
      <c r="R4" s="2"/>
      <c r="S4" s="2"/>
      <c r="T4" s="2"/>
      <c r="U4" s="2"/>
    </row>
    <row r="5" spans="1:21" ht="12.75">
      <c r="A5" s="1" t="s">
        <v>20</v>
      </c>
      <c r="B5" s="2">
        <v>37.72</v>
      </c>
      <c r="C5" s="2">
        <v>37.61</v>
      </c>
      <c r="D5" s="2">
        <v>37.86</v>
      </c>
      <c r="E5" s="2">
        <v>37.94</v>
      </c>
      <c r="F5" s="2">
        <v>38.05</v>
      </c>
      <c r="G5" s="2">
        <v>37.37</v>
      </c>
      <c r="H5" s="2">
        <v>37.72</v>
      </c>
      <c r="I5" s="2">
        <v>37.82</v>
      </c>
      <c r="J5" s="2">
        <v>38.12</v>
      </c>
      <c r="K5" s="2">
        <v>37.53</v>
      </c>
      <c r="L5" s="2"/>
      <c r="M5" s="2">
        <f>AVERAGE(B5:K5)</f>
        <v>37.774</v>
      </c>
      <c r="N5" s="2">
        <f>STDEV(B5:K5)</f>
        <v>0.2329616086624897</v>
      </c>
      <c r="O5" s="2"/>
      <c r="P5" s="2"/>
      <c r="Q5" s="2"/>
      <c r="R5" s="2"/>
      <c r="S5" s="2"/>
      <c r="T5" s="2"/>
      <c r="U5" s="2"/>
    </row>
    <row r="6" spans="1:21" ht="12.75">
      <c r="A6" s="1" t="s">
        <v>24</v>
      </c>
      <c r="B6" s="2">
        <v>2.92</v>
      </c>
      <c r="C6" s="2">
        <v>3.06</v>
      </c>
      <c r="D6" s="2">
        <v>2.95</v>
      </c>
      <c r="E6" s="2">
        <v>3</v>
      </c>
      <c r="F6" s="2">
        <v>2.97</v>
      </c>
      <c r="G6" s="2">
        <v>3.02</v>
      </c>
      <c r="H6" s="2">
        <v>2.91</v>
      </c>
      <c r="I6" s="2">
        <v>2.88</v>
      </c>
      <c r="J6" s="2">
        <v>2.91</v>
      </c>
      <c r="K6" s="2">
        <v>2.96</v>
      </c>
      <c r="L6" s="2"/>
      <c r="M6" s="2">
        <f>AVERAGE(B6:K6)</f>
        <v>2.958</v>
      </c>
      <c r="N6" s="2">
        <f>STDEV(B6:K6)</f>
        <v>0.05613475849338127</v>
      </c>
      <c r="O6" s="2"/>
      <c r="P6" s="2"/>
      <c r="Q6" s="2"/>
      <c r="R6" s="2"/>
      <c r="S6" s="2"/>
      <c r="T6" s="2"/>
      <c r="U6" s="2"/>
    </row>
    <row r="7" spans="1:21" ht="12.75">
      <c r="A7" s="1" t="s">
        <v>27</v>
      </c>
      <c r="B7" s="2">
        <v>0.13</v>
      </c>
      <c r="C7" s="2">
        <v>0.21</v>
      </c>
      <c r="D7" s="2">
        <v>0.13</v>
      </c>
      <c r="E7" s="2">
        <v>0.14</v>
      </c>
      <c r="F7" s="2">
        <v>0.12</v>
      </c>
      <c r="G7" s="2">
        <v>0.09</v>
      </c>
      <c r="H7" s="2">
        <v>0.16</v>
      </c>
      <c r="I7" s="2">
        <v>0.15</v>
      </c>
      <c r="J7" s="2">
        <v>0.21</v>
      </c>
      <c r="K7" s="2">
        <v>0.1</v>
      </c>
      <c r="L7" s="2"/>
      <c r="M7" s="2">
        <f>AVERAGE(B7:K7)</f>
        <v>0.144</v>
      </c>
      <c r="N7" s="2">
        <f>STDEV(B7:K7)</f>
        <v>0.04060651288757619</v>
      </c>
      <c r="O7" s="2"/>
      <c r="P7" s="2"/>
      <c r="Q7" s="2"/>
      <c r="R7" s="2"/>
      <c r="S7" s="2"/>
      <c r="T7" s="2"/>
      <c r="U7" s="2"/>
    </row>
    <row r="8" spans="1:21" ht="12.75">
      <c r="A8" s="1" t="s">
        <v>16</v>
      </c>
      <c r="B8" s="2">
        <v>3.523692</v>
      </c>
      <c r="C8" s="2">
        <v>3.420054</v>
      </c>
      <c r="D8" s="2">
        <v>3.9382439999999996</v>
      </c>
      <c r="E8" s="2">
        <v>3.713695</v>
      </c>
      <c r="F8" s="2">
        <v>4.335522999999999</v>
      </c>
      <c r="G8" s="2">
        <v>4.14552</v>
      </c>
      <c r="H8" s="2">
        <v>3.9382439999999996</v>
      </c>
      <c r="I8" s="2">
        <v>3.523692</v>
      </c>
      <c r="J8" s="2">
        <v>4.041882</v>
      </c>
      <c r="K8" s="2">
        <v>4.231885</v>
      </c>
      <c r="L8" s="2"/>
      <c r="M8" s="2">
        <v>3.8812431</v>
      </c>
      <c r="N8" s="2">
        <v>0.32109511239626043</v>
      </c>
      <c r="O8" s="2"/>
      <c r="P8" s="2"/>
      <c r="Q8" s="2"/>
      <c r="R8" s="2"/>
      <c r="S8" s="2"/>
      <c r="T8" s="2"/>
      <c r="U8" s="2"/>
    </row>
    <row r="9" spans="1:21" ht="12.75">
      <c r="A9" s="1" t="s">
        <v>26</v>
      </c>
      <c r="B9" s="2">
        <v>0.02</v>
      </c>
      <c r="C9" s="2">
        <v>0</v>
      </c>
      <c r="D9" s="2">
        <v>0</v>
      </c>
      <c r="E9" s="2">
        <v>0.03</v>
      </c>
      <c r="F9" s="2">
        <v>0.02</v>
      </c>
      <c r="G9" s="2">
        <v>0.02</v>
      </c>
      <c r="H9" s="2">
        <v>0</v>
      </c>
      <c r="I9" s="2">
        <v>0.02</v>
      </c>
      <c r="J9" s="2">
        <v>0.02</v>
      </c>
      <c r="K9" s="2">
        <v>0.05</v>
      </c>
      <c r="L9" s="2"/>
      <c r="M9" s="2">
        <f>AVERAGE(B9:K9)</f>
        <v>0.018</v>
      </c>
      <c r="N9" s="2">
        <f>STDEV(B9:K9)</f>
        <v>0.01549193338482967</v>
      </c>
      <c r="O9" s="2" t="s">
        <v>64</v>
      </c>
      <c r="P9" s="2"/>
      <c r="Q9" s="2"/>
      <c r="R9" s="2"/>
      <c r="S9" s="2"/>
      <c r="T9" s="2"/>
      <c r="U9" s="2"/>
    </row>
    <row r="10" spans="1:21" ht="12.75">
      <c r="A10" s="1" t="s">
        <v>17</v>
      </c>
      <c r="B10" s="2">
        <v>0.02</v>
      </c>
      <c r="C10" s="2">
        <v>0</v>
      </c>
      <c r="D10" s="2">
        <v>0.01</v>
      </c>
      <c r="E10" s="2">
        <v>0</v>
      </c>
      <c r="F10" s="2">
        <v>0.05</v>
      </c>
      <c r="G10" s="2">
        <v>0.03</v>
      </c>
      <c r="H10" s="2">
        <v>0.01</v>
      </c>
      <c r="I10" s="2">
        <v>0.01</v>
      </c>
      <c r="J10" s="2">
        <v>0</v>
      </c>
      <c r="K10" s="2">
        <v>0</v>
      </c>
      <c r="L10" s="2"/>
      <c r="M10" s="2">
        <f>AVERAGE(B10:K10)</f>
        <v>0.013000000000000001</v>
      </c>
      <c r="N10" s="2">
        <f>STDEV(B10:K10)</f>
        <v>0.016363916944844775</v>
      </c>
      <c r="O10" s="2" t="s">
        <v>64</v>
      </c>
      <c r="P10" s="2"/>
      <c r="Q10" s="2"/>
      <c r="R10" s="2"/>
      <c r="S10" s="2"/>
      <c r="T10" s="2"/>
      <c r="U10" s="2"/>
    </row>
    <row r="11" spans="1:21" ht="12.75">
      <c r="A11" s="1" t="s">
        <v>19</v>
      </c>
      <c r="B11" s="2">
        <v>0.01</v>
      </c>
      <c r="C11" s="2">
        <v>0</v>
      </c>
      <c r="D11" s="2">
        <v>0</v>
      </c>
      <c r="E11" s="2">
        <v>0.02</v>
      </c>
      <c r="F11" s="2">
        <v>0</v>
      </c>
      <c r="G11" s="2">
        <v>0.03</v>
      </c>
      <c r="H11" s="2">
        <v>0</v>
      </c>
      <c r="I11" s="2">
        <v>0</v>
      </c>
      <c r="J11" s="2">
        <v>0</v>
      </c>
      <c r="K11" s="2">
        <v>0.02</v>
      </c>
      <c r="L11" s="2"/>
      <c r="M11" s="2">
        <f>AVERAGE(B11:K11)</f>
        <v>0.008</v>
      </c>
      <c r="N11" s="2">
        <f>STDEV(B11:K11)</f>
        <v>0.011352924243950934</v>
      </c>
      <c r="O11" s="2" t="s">
        <v>64</v>
      </c>
      <c r="P11" s="2"/>
      <c r="Q11" s="2"/>
      <c r="R11" s="2"/>
      <c r="S11" s="2"/>
      <c r="T11" s="2"/>
      <c r="U11" s="2"/>
    </row>
    <row r="12" spans="1:21" ht="12.75">
      <c r="A12" s="1" t="s">
        <v>22</v>
      </c>
      <c r="B12" s="2">
        <v>0.02</v>
      </c>
      <c r="C12" s="2">
        <v>0</v>
      </c>
      <c r="D12" s="2">
        <v>0.01</v>
      </c>
      <c r="E12" s="2">
        <v>0</v>
      </c>
      <c r="F12" s="2">
        <v>0</v>
      </c>
      <c r="G12" s="2">
        <v>0</v>
      </c>
      <c r="H12" s="2">
        <v>0</v>
      </c>
      <c r="I12" s="2">
        <v>0.01</v>
      </c>
      <c r="J12" s="2">
        <v>0.02</v>
      </c>
      <c r="K12" s="2">
        <v>0.01</v>
      </c>
      <c r="L12" s="2"/>
      <c r="M12" s="2">
        <f>AVERAGE(B12:K12)</f>
        <v>0.006999999999999999</v>
      </c>
      <c r="N12" s="2">
        <f>STDEV(B12:K12)</f>
        <v>0.008232726023485647</v>
      </c>
      <c r="O12" s="2" t="s">
        <v>64</v>
      </c>
      <c r="P12" s="2"/>
      <c r="Q12" s="2"/>
      <c r="R12" s="2"/>
      <c r="S12" s="2"/>
      <c r="T12" s="2"/>
      <c r="U12" s="2"/>
    </row>
    <row r="13" spans="1:21" ht="12.75">
      <c r="A13" s="1" t="s">
        <v>23</v>
      </c>
      <c r="B13" s="2">
        <v>0</v>
      </c>
      <c r="C13" s="2">
        <v>0.02</v>
      </c>
      <c r="D13" s="2">
        <v>0</v>
      </c>
      <c r="E13" s="2">
        <v>0.03</v>
      </c>
      <c r="F13" s="2">
        <v>0</v>
      </c>
      <c r="G13" s="2">
        <v>0</v>
      </c>
      <c r="H13" s="2">
        <v>0</v>
      </c>
      <c r="I13" s="2">
        <v>0.02</v>
      </c>
      <c r="J13" s="2">
        <v>0</v>
      </c>
      <c r="K13" s="2">
        <v>0.01</v>
      </c>
      <c r="L13" s="2"/>
      <c r="M13" s="2">
        <f>AVERAGE(B13:K13)</f>
        <v>0.008</v>
      </c>
      <c r="N13" s="2">
        <f>STDEV(B13:K13)</f>
        <v>0.011352924243950934</v>
      </c>
      <c r="O13" s="2" t="s">
        <v>64</v>
      </c>
      <c r="P13" s="2"/>
      <c r="Q13" s="2"/>
      <c r="R13" s="2"/>
      <c r="S13" s="2"/>
      <c r="T13" s="2"/>
      <c r="U13" s="2"/>
    </row>
    <row r="14" spans="1:21" ht="12.75">
      <c r="A14" s="1" t="s">
        <v>25</v>
      </c>
      <c r="B14" s="2">
        <v>0</v>
      </c>
      <c r="C14" s="2">
        <v>0.02</v>
      </c>
      <c r="D14" s="2">
        <v>0</v>
      </c>
      <c r="E14" s="2">
        <v>0</v>
      </c>
      <c r="F14" s="2">
        <v>0.04</v>
      </c>
      <c r="G14" s="2">
        <v>0</v>
      </c>
      <c r="H14" s="2">
        <v>0</v>
      </c>
      <c r="I14" s="2">
        <v>0</v>
      </c>
      <c r="J14" s="2">
        <v>0.04</v>
      </c>
      <c r="K14" s="2">
        <v>0.02</v>
      </c>
      <c r="L14" s="2"/>
      <c r="M14" s="2">
        <f>AVERAGE(B14:K14)</f>
        <v>0.012</v>
      </c>
      <c r="N14" s="2">
        <f>STDEV(B14:K14)</f>
        <v>0.016865480854231354</v>
      </c>
      <c r="O14" s="2" t="s">
        <v>64</v>
      </c>
      <c r="P14" s="2"/>
      <c r="Q14" s="2"/>
      <c r="R14" s="2"/>
      <c r="S14" s="2"/>
      <c r="T14" s="2"/>
      <c r="U14" s="2"/>
    </row>
    <row r="15" spans="1:21" ht="12.75">
      <c r="A15" s="1" t="s">
        <v>21</v>
      </c>
      <c r="B15" s="2">
        <v>0.01</v>
      </c>
      <c r="C15" s="2">
        <v>0.01</v>
      </c>
      <c r="D15" s="2">
        <v>0</v>
      </c>
      <c r="E15" s="2">
        <v>0</v>
      </c>
      <c r="F15" s="2">
        <v>0.01</v>
      </c>
      <c r="G15" s="2">
        <v>0</v>
      </c>
      <c r="H15" s="2">
        <v>0</v>
      </c>
      <c r="I15" s="2">
        <v>0</v>
      </c>
      <c r="J15" s="2">
        <v>0</v>
      </c>
      <c r="K15" s="2">
        <v>0.01</v>
      </c>
      <c r="L15" s="2"/>
      <c r="M15" s="2">
        <f>AVERAGE(B15:K15)</f>
        <v>0.004</v>
      </c>
      <c r="N15" s="2">
        <f>STDEV(B15:K15)</f>
        <v>0.0051639777949432225</v>
      </c>
      <c r="O15" s="2" t="s">
        <v>64</v>
      </c>
      <c r="P15" s="2"/>
      <c r="Q15" s="2"/>
      <c r="R15" s="2"/>
      <c r="S15" s="2"/>
      <c r="T15" s="2"/>
      <c r="U15" s="2"/>
    </row>
    <row r="16" spans="1:21" ht="12.75">
      <c r="A16" s="1" t="s">
        <v>76</v>
      </c>
      <c r="B16" s="2">
        <v>97.08</v>
      </c>
      <c r="C16" s="2">
        <v>96.73</v>
      </c>
      <c r="D16" s="2">
        <v>97.63</v>
      </c>
      <c r="E16" s="2">
        <v>96.98</v>
      </c>
      <c r="F16" s="2">
        <v>97.85</v>
      </c>
      <c r="G16" s="2">
        <v>96.66</v>
      </c>
      <c r="H16" s="2">
        <v>96.87</v>
      </c>
      <c r="I16" s="2">
        <v>96.36</v>
      </c>
      <c r="J16" s="2">
        <v>97.12</v>
      </c>
      <c r="K16" s="2">
        <v>96.47</v>
      </c>
      <c r="L16" s="2"/>
      <c r="M16" s="2">
        <f>AVERAGE(B16:K16)</f>
        <v>96.975</v>
      </c>
      <c r="N16" s="2">
        <f>STDEV(B16:K16)</f>
        <v>0.47495613832362416</v>
      </c>
      <c r="O16" s="2"/>
      <c r="P16" s="2"/>
      <c r="Q16" s="2"/>
      <c r="R16" s="2"/>
      <c r="S16" s="2"/>
      <c r="T16" s="2"/>
      <c r="U16" s="2"/>
    </row>
    <row r="17" spans="1:21" ht="12.75">
      <c r="A17" s="1" t="s">
        <v>77</v>
      </c>
      <c r="B17" s="2">
        <f>100-B16</f>
        <v>2.9200000000000017</v>
      </c>
      <c r="C17" s="2">
        <f aca="true" t="shared" si="0" ref="C17:K17">100-C16</f>
        <v>3.269999999999996</v>
      </c>
      <c r="D17" s="2">
        <f t="shared" si="0"/>
        <v>2.3700000000000045</v>
      </c>
      <c r="E17" s="2">
        <f t="shared" si="0"/>
        <v>3.019999999999996</v>
      </c>
      <c r="F17" s="2">
        <f t="shared" si="0"/>
        <v>2.1500000000000057</v>
      </c>
      <c r="G17" s="2">
        <f t="shared" si="0"/>
        <v>3.3400000000000034</v>
      </c>
      <c r="H17" s="2">
        <f t="shared" si="0"/>
        <v>3.1299999999999955</v>
      </c>
      <c r="I17" s="2">
        <f t="shared" si="0"/>
        <v>3.6400000000000006</v>
      </c>
      <c r="J17" s="2">
        <f t="shared" si="0"/>
        <v>2.8799999999999955</v>
      </c>
      <c r="K17" s="2">
        <f t="shared" si="0"/>
        <v>3.530000000000001</v>
      </c>
      <c r="L17" s="2"/>
      <c r="M17" s="2">
        <f>AVERAGE(B17:K17)</f>
        <v>3.025</v>
      </c>
      <c r="N17" s="2">
        <f>STDEV(B17:K17)</f>
        <v>0.4749561383257751</v>
      </c>
      <c r="O17" s="2"/>
      <c r="P17" s="2"/>
      <c r="Q17" s="2"/>
      <c r="R17" s="2"/>
      <c r="S17" s="2"/>
      <c r="T17" s="2"/>
      <c r="U17" s="2"/>
    </row>
    <row r="18" spans="1:21" ht="12.75">
      <c r="A18" s="1" t="s">
        <v>79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1" t="s">
        <v>78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2:21" ht="12.75"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1" t="s">
        <v>28</v>
      </c>
      <c r="B21" s="2" t="s">
        <v>29</v>
      </c>
      <c r="C21" s="2" t="s">
        <v>30</v>
      </c>
      <c r="D21" s="2" t="s">
        <v>31</v>
      </c>
      <c r="E21" s="2">
        <v>17</v>
      </c>
      <c r="F21" s="2" t="s">
        <v>32</v>
      </c>
      <c r="G21" s="2"/>
      <c r="H21" s="2"/>
      <c r="I21" s="2"/>
      <c r="J21" s="2"/>
      <c r="K21" s="2"/>
      <c r="L21" s="2"/>
      <c r="M21" s="2" t="s">
        <v>66</v>
      </c>
      <c r="N21" s="2" t="s">
        <v>67</v>
      </c>
      <c r="O21" s="1" t="s">
        <v>68</v>
      </c>
      <c r="Q21" s="1" t="s">
        <v>69</v>
      </c>
      <c r="S21" s="2"/>
      <c r="T21" s="2"/>
      <c r="U21" s="2"/>
    </row>
    <row r="22" spans="1:17" ht="12.75">
      <c r="A22" s="1" t="s">
        <v>36</v>
      </c>
      <c r="B22" s="2">
        <v>3.9896479115162102</v>
      </c>
      <c r="C22" s="2">
        <v>3.99027915643291</v>
      </c>
      <c r="D22" s="2">
        <v>3.988986710158606</v>
      </c>
      <c r="E22" s="2">
        <v>4.0180793133790615</v>
      </c>
      <c r="F22" s="2">
        <v>4.010506991683334</v>
      </c>
      <c r="G22" s="2">
        <v>3.9851962474489238</v>
      </c>
      <c r="H22" s="2">
        <v>4.004253735681113</v>
      </c>
      <c r="I22" s="2">
        <v>4.0254265997948835</v>
      </c>
      <c r="J22" s="2">
        <v>4.037894932394671</v>
      </c>
      <c r="K22" s="2">
        <v>4.0108964439516654</v>
      </c>
      <c r="L22" s="2"/>
      <c r="M22" s="2">
        <f>AVERAGE(B22:K22)</f>
        <v>4.006116804244138</v>
      </c>
      <c r="N22" s="2">
        <f>STDEV(B22:K22)</f>
        <v>0.01771557481611904</v>
      </c>
      <c r="O22" s="3">
        <v>4</v>
      </c>
      <c r="P22" s="2">
        <v>4</v>
      </c>
      <c r="Q22" s="2">
        <f>O22*P22</f>
        <v>16</v>
      </c>
    </row>
    <row r="23" spans="1:19" ht="12.75">
      <c r="A23" s="1" t="s">
        <v>34</v>
      </c>
      <c r="B23" s="2">
        <v>8.54457730233186</v>
      </c>
      <c r="C23" s="2">
        <v>8.512403177779046</v>
      </c>
      <c r="D23" s="2">
        <v>8.54298382622404</v>
      </c>
      <c r="E23" s="2">
        <v>8.473470452485211</v>
      </c>
      <c r="F23" s="2">
        <v>8.497474014732624</v>
      </c>
      <c r="G23" s="2">
        <v>8.537081866419197</v>
      </c>
      <c r="H23" s="2">
        <v>8.512556259622036</v>
      </c>
      <c r="I23" s="2">
        <v>8.474644927267084</v>
      </c>
      <c r="J23" s="2">
        <v>8.441888704794447</v>
      </c>
      <c r="K23" s="2">
        <v>8.493371350366965</v>
      </c>
      <c r="L23" s="2"/>
      <c r="M23" s="2">
        <f>AVERAGE(B23:K23)</f>
        <v>8.503045188202252</v>
      </c>
      <c r="N23" s="2">
        <f>STDEV(B23:K23)</f>
        <v>0.03366916758448789</v>
      </c>
      <c r="O23" s="3">
        <v>8.51</v>
      </c>
      <c r="P23" s="2">
        <v>2</v>
      </c>
      <c r="Q23" s="2">
        <f>O23*P23</f>
        <v>17.02</v>
      </c>
      <c r="S23" s="2"/>
    </row>
    <row r="24" spans="1:17" ht="12.75">
      <c r="A24" s="1" t="s">
        <v>39</v>
      </c>
      <c r="B24" s="2">
        <v>0.2323139087361531</v>
      </c>
      <c r="C24" s="2">
        <v>0.24420291661826368</v>
      </c>
      <c r="D24" s="2">
        <v>0.2337940582921878</v>
      </c>
      <c r="E24" s="2">
        <v>0.23898569559905683</v>
      </c>
      <c r="F24" s="2">
        <v>0.23546726528666784</v>
      </c>
      <c r="G24" s="2">
        <v>0.242249579429935</v>
      </c>
      <c r="H24" s="2">
        <v>0.232365885637852</v>
      </c>
      <c r="I24" s="2">
        <v>0.2305750700466152</v>
      </c>
      <c r="J24" s="2">
        <v>0.23185933461086916</v>
      </c>
      <c r="K24" s="2">
        <v>0.2379491018066639</v>
      </c>
      <c r="L24" s="2"/>
      <c r="M24" s="2">
        <f>AVERAGE(B24:K24)</f>
        <v>0.23597628160642645</v>
      </c>
      <c r="N24" s="2">
        <f>STDEV(B24:K24)</f>
        <v>0.004685341805362945</v>
      </c>
      <c r="O24" s="3">
        <v>0.24</v>
      </c>
      <c r="P24" s="2">
        <v>4</v>
      </c>
      <c r="Q24" s="2">
        <f>O24*P24</f>
        <v>0.96</v>
      </c>
    </row>
    <row r="25" spans="1:17" ht="12.75">
      <c r="A25" s="1" t="s">
        <v>42</v>
      </c>
      <c r="B25" s="2">
        <v>0.011499057163415255</v>
      </c>
      <c r="C25" s="2">
        <v>0.018632676118607593</v>
      </c>
      <c r="D25" s="2">
        <v>0.011454636874372962</v>
      </c>
      <c r="E25" s="2">
        <v>0.012399529558551354</v>
      </c>
      <c r="F25" s="2">
        <v>0.010577471327373075</v>
      </c>
      <c r="G25" s="2">
        <v>0.008026479823085008</v>
      </c>
      <c r="H25" s="2">
        <v>0.014204497740034678</v>
      </c>
      <c r="I25" s="2">
        <v>0.013351733049921693</v>
      </c>
      <c r="J25" s="2">
        <v>0.018602761194471868</v>
      </c>
      <c r="K25" s="2">
        <v>0.008937558116377507</v>
      </c>
      <c r="L25" s="2"/>
      <c r="M25" s="2">
        <f>AVERAGE(B25:K25)</f>
        <v>0.012768640096621101</v>
      </c>
      <c r="N25" s="2">
        <f>STDEV(B25:K25)</f>
        <v>0.00359423541045843</v>
      </c>
      <c r="O25" s="3">
        <v>0.01</v>
      </c>
      <c r="P25" s="2">
        <v>2</v>
      </c>
      <c r="Q25" s="2">
        <f>O25*P25</f>
        <v>0.02</v>
      </c>
    </row>
    <row r="26" spans="1:17" ht="12.75">
      <c r="A26" s="1" t="s">
        <v>65</v>
      </c>
      <c r="B26" s="2">
        <f>SUM(B22:B25)</f>
        <v>12.778038179747638</v>
      </c>
      <c r="C26" s="2">
        <f aca="true" t="shared" si="1" ref="C26:K26">SUM(C22:C25)</f>
        <v>12.765517926948828</v>
      </c>
      <c r="D26" s="2">
        <f t="shared" si="1"/>
        <v>12.777219231549207</v>
      </c>
      <c r="E26" s="2">
        <f t="shared" si="1"/>
        <v>12.742934991021881</v>
      </c>
      <c r="F26" s="2">
        <f t="shared" si="1"/>
        <v>12.754025743029999</v>
      </c>
      <c r="G26" s="2">
        <f t="shared" si="1"/>
        <v>12.77255417312114</v>
      </c>
      <c r="H26" s="2">
        <f t="shared" si="1"/>
        <v>12.763380378681036</v>
      </c>
      <c r="I26" s="2">
        <f t="shared" si="1"/>
        <v>12.743998330158504</v>
      </c>
      <c r="J26" s="2">
        <f t="shared" si="1"/>
        <v>12.73024573299446</v>
      </c>
      <c r="K26" s="2">
        <f t="shared" si="1"/>
        <v>12.751154454241671</v>
      </c>
      <c r="L26" s="2"/>
      <c r="M26" s="2">
        <f>AVERAGE(B26:K26)</f>
        <v>12.757906914149435</v>
      </c>
      <c r="N26" s="2">
        <f>STDEV(B26:K26)</f>
        <v>0.016069534050064362</v>
      </c>
      <c r="O26" s="2"/>
      <c r="P26" s="2"/>
      <c r="Q26" s="4">
        <f>SUM(Q22:Q25)</f>
        <v>34</v>
      </c>
    </row>
    <row r="27" spans="2:16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1" t="s">
        <v>16</v>
      </c>
      <c r="B28" s="2">
        <v>1.1787039326703423</v>
      </c>
      <c r="C28" s="2">
        <v>1.147563733994584</v>
      </c>
      <c r="D28" s="2">
        <v>1.3122860291727554</v>
      </c>
      <c r="E28" s="2">
        <v>1.243859469963273</v>
      </c>
      <c r="F28" s="2">
        <v>1.445206867654865</v>
      </c>
      <c r="G28" s="2">
        <v>1.3981363758643248</v>
      </c>
      <c r="H28" s="2">
        <v>1.322197801975774</v>
      </c>
      <c r="I28" s="2">
        <v>1.1861298446375157</v>
      </c>
      <c r="J28" s="2">
        <v>1.3540342759315733</v>
      </c>
      <c r="K28" s="2">
        <v>1.4303444911658805</v>
      </c>
      <c r="L28" s="2"/>
      <c r="M28" s="2">
        <f>AVERAGE(B28:K28)</f>
        <v>1.3018462823030887</v>
      </c>
      <c r="N28" s="2">
        <f>STDEV(B28:K28)</f>
        <v>0.10816782018646501</v>
      </c>
      <c r="O28" s="3">
        <v>1.3</v>
      </c>
      <c r="P28" s="2"/>
    </row>
    <row r="29" spans="1:17" ht="12.75">
      <c r="A29" s="1" t="s">
        <v>71</v>
      </c>
      <c r="B29" s="2">
        <f>2-B28</f>
        <v>0.8212960673296577</v>
      </c>
      <c r="C29" s="2">
        <f aca="true" t="shared" si="2" ref="C29:K29">2-C28</f>
        <v>0.8524362660054161</v>
      </c>
      <c r="D29" s="2">
        <f t="shared" si="2"/>
        <v>0.6877139708272446</v>
      </c>
      <c r="E29" s="2">
        <f t="shared" si="2"/>
        <v>0.756140530036727</v>
      </c>
      <c r="F29" s="2">
        <f t="shared" si="2"/>
        <v>0.5547931323451349</v>
      </c>
      <c r="G29" s="2">
        <f t="shared" si="2"/>
        <v>0.6018636241356752</v>
      </c>
      <c r="H29" s="2">
        <f t="shared" si="2"/>
        <v>0.6778021980242259</v>
      </c>
      <c r="I29" s="2">
        <f t="shared" si="2"/>
        <v>0.8138701553624843</v>
      </c>
      <c r="J29" s="2">
        <f t="shared" si="2"/>
        <v>0.6459657240684267</v>
      </c>
      <c r="K29" s="2">
        <f t="shared" si="2"/>
        <v>0.5696555088341195</v>
      </c>
      <c r="L29" s="2"/>
      <c r="M29" s="2">
        <f>AVERAGE(B29:K29)</f>
        <v>0.6981537176969113</v>
      </c>
      <c r="N29" s="2">
        <f>STDEV(B29:K29)</f>
        <v>0.10816782018646409</v>
      </c>
      <c r="O29" s="3">
        <v>0.7</v>
      </c>
      <c r="P29" s="2"/>
      <c r="Q29" s="1" t="s">
        <v>72</v>
      </c>
    </row>
    <row r="30" spans="2:16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"/>
      <c r="P30" s="2"/>
    </row>
    <row r="31" spans="2:19" ht="20.25">
      <c r="B31" s="2"/>
      <c r="C31" s="2"/>
      <c r="D31" s="2" t="s">
        <v>74</v>
      </c>
      <c r="E31" s="2"/>
      <c r="F31" s="2"/>
      <c r="G31" s="5" t="s">
        <v>70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13" ht="20.25">
      <c r="B32" s="2"/>
      <c r="C32" s="2"/>
      <c r="D32" s="2" t="s">
        <v>75</v>
      </c>
      <c r="E32" s="2"/>
      <c r="F32" s="2"/>
      <c r="G32" s="5" t="s">
        <v>73</v>
      </c>
      <c r="H32" s="2"/>
      <c r="I32" s="2"/>
      <c r="J32" s="2"/>
      <c r="L32" s="2"/>
      <c r="M32" s="2"/>
    </row>
    <row r="33" spans="2:14" ht="18.75">
      <c r="B33" s="2"/>
      <c r="C33" s="2"/>
      <c r="D33" s="2"/>
      <c r="E33" s="2"/>
      <c r="F33" s="2"/>
      <c r="G33" s="2"/>
      <c r="H33" s="5"/>
      <c r="I33" s="2"/>
      <c r="J33" s="2"/>
      <c r="K33" s="2"/>
      <c r="M33" s="2"/>
      <c r="N33" s="2"/>
    </row>
    <row r="34" spans="2:14" ht="13.5">
      <c r="B34" s="2"/>
      <c r="C34" s="2"/>
      <c r="D34" s="2"/>
      <c r="E34" s="2"/>
      <c r="F34" s="2"/>
      <c r="G34" s="2"/>
      <c r="H34"/>
      <c r="I34" s="2"/>
      <c r="J34" s="2"/>
      <c r="K34" s="2"/>
      <c r="M34" s="2"/>
      <c r="N34" s="2"/>
    </row>
    <row r="35" spans="1:14" ht="12.75">
      <c r="A35" s="1" t="s">
        <v>43</v>
      </c>
      <c r="B35" s="1" t="s">
        <v>44</v>
      </c>
      <c r="C35" s="1" t="s">
        <v>45</v>
      </c>
      <c r="D35" s="1" t="s">
        <v>46</v>
      </c>
      <c r="E35" s="1" t="s">
        <v>47</v>
      </c>
      <c r="F35" s="1" t="s">
        <v>48</v>
      </c>
      <c r="G35" s="1" t="s">
        <v>49</v>
      </c>
      <c r="H35" s="1" t="s">
        <v>50</v>
      </c>
      <c r="M35" s="2"/>
      <c r="N35" s="2"/>
    </row>
    <row r="36" spans="1:14" ht="12.75">
      <c r="A36" s="1" t="s">
        <v>51</v>
      </c>
      <c r="B36" s="1" t="s">
        <v>35</v>
      </c>
      <c r="C36" s="1" t="s">
        <v>52</v>
      </c>
      <c r="D36" s="1">
        <v>20</v>
      </c>
      <c r="E36" s="1">
        <v>10</v>
      </c>
      <c r="F36" s="1">
        <v>600</v>
      </c>
      <c r="G36" s="1">
        <v>-600</v>
      </c>
      <c r="H36" s="1" t="s">
        <v>53</v>
      </c>
      <c r="M36" s="2"/>
      <c r="N36" s="2"/>
    </row>
    <row r="37" spans="1:14" ht="12.75">
      <c r="A37" s="1" t="s">
        <v>51</v>
      </c>
      <c r="B37" s="1" t="s">
        <v>36</v>
      </c>
      <c r="C37" s="1" t="s">
        <v>52</v>
      </c>
      <c r="D37" s="1">
        <v>20</v>
      </c>
      <c r="E37" s="1">
        <v>10</v>
      </c>
      <c r="F37" s="1">
        <v>600</v>
      </c>
      <c r="G37" s="1">
        <v>-600</v>
      </c>
      <c r="H37" s="1" t="s">
        <v>54</v>
      </c>
      <c r="M37" s="2"/>
      <c r="N37" s="2"/>
    </row>
    <row r="38" spans="1:14" ht="12.75">
      <c r="A38" s="1" t="s">
        <v>51</v>
      </c>
      <c r="B38" s="1" t="s">
        <v>16</v>
      </c>
      <c r="C38" s="1" t="s">
        <v>52</v>
      </c>
      <c r="D38" s="1">
        <v>10</v>
      </c>
      <c r="E38" s="1">
        <v>0</v>
      </c>
      <c r="F38" s="1">
        <v>600</v>
      </c>
      <c r="G38" s="1">
        <v>-600</v>
      </c>
      <c r="H38" s="1" t="s">
        <v>55</v>
      </c>
      <c r="M38" s="2"/>
      <c r="N38" s="2"/>
    </row>
    <row r="39" spans="1:14" ht="12.75">
      <c r="A39" s="1" t="s">
        <v>51</v>
      </c>
      <c r="B39" s="1" t="s">
        <v>33</v>
      </c>
      <c r="C39" s="1" t="s">
        <v>52</v>
      </c>
      <c r="D39" s="1">
        <v>10</v>
      </c>
      <c r="E39" s="1">
        <v>0</v>
      </c>
      <c r="F39" s="1">
        <v>600</v>
      </c>
      <c r="G39" s="1">
        <v>-600</v>
      </c>
      <c r="H39" s="1" t="s">
        <v>56</v>
      </c>
      <c r="M39" s="2"/>
      <c r="N39" s="2"/>
    </row>
    <row r="40" spans="1:14" ht="12.75">
      <c r="A40" s="1" t="s">
        <v>51</v>
      </c>
      <c r="B40" s="1" t="s">
        <v>34</v>
      </c>
      <c r="C40" s="1" t="s">
        <v>52</v>
      </c>
      <c r="D40" s="1">
        <v>20</v>
      </c>
      <c r="E40" s="1">
        <v>10</v>
      </c>
      <c r="F40" s="1">
        <v>600</v>
      </c>
      <c r="G40" s="1">
        <v>-600</v>
      </c>
      <c r="H40" s="1" t="s">
        <v>54</v>
      </c>
      <c r="M40" s="2"/>
      <c r="N40" s="2"/>
    </row>
    <row r="41" spans="1:14" ht="12.75">
      <c r="A41" s="1" t="s">
        <v>57</v>
      </c>
      <c r="B41" s="1" t="s">
        <v>37</v>
      </c>
      <c r="C41" s="1" t="s">
        <v>52</v>
      </c>
      <c r="D41" s="1">
        <v>20</v>
      </c>
      <c r="E41" s="1">
        <v>10</v>
      </c>
      <c r="F41" s="1">
        <v>500</v>
      </c>
      <c r="G41" s="1">
        <v>-500</v>
      </c>
      <c r="H41" s="1" t="s">
        <v>58</v>
      </c>
      <c r="M41" s="2"/>
      <c r="N41" s="2"/>
    </row>
    <row r="42" spans="1:14" ht="12.75">
      <c r="A42" s="1" t="s">
        <v>57</v>
      </c>
      <c r="B42" s="1" t="s">
        <v>22</v>
      </c>
      <c r="C42" s="1" t="s">
        <v>52</v>
      </c>
      <c r="D42" s="1">
        <v>10</v>
      </c>
      <c r="E42" s="1">
        <v>0</v>
      </c>
      <c r="F42" s="1">
        <v>600</v>
      </c>
      <c r="G42" s="1">
        <v>-600</v>
      </c>
      <c r="H42" s="1" t="s">
        <v>59</v>
      </c>
      <c r="M42" s="2"/>
      <c r="N42" s="2"/>
    </row>
    <row r="43" spans="1:14" ht="12.75">
      <c r="A43" s="1" t="s">
        <v>57</v>
      </c>
      <c r="B43" s="1" t="s">
        <v>38</v>
      </c>
      <c r="C43" s="1" t="s">
        <v>52</v>
      </c>
      <c r="D43" s="1">
        <v>20</v>
      </c>
      <c r="E43" s="1">
        <v>10</v>
      </c>
      <c r="F43" s="1">
        <v>500</v>
      </c>
      <c r="G43" s="1">
        <v>-500</v>
      </c>
      <c r="H43" s="1" t="s">
        <v>54</v>
      </c>
      <c r="M43" s="2"/>
      <c r="N43" s="2"/>
    </row>
    <row r="44" spans="1:14" ht="12.75">
      <c r="A44" s="1" t="s">
        <v>57</v>
      </c>
      <c r="B44" s="1" t="s">
        <v>39</v>
      </c>
      <c r="C44" s="1" t="s">
        <v>52</v>
      </c>
      <c r="D44" s="1">
        <v>20</v>
      </c>
      <c r="E44" s="1">
        <v>10</v>
      </c>
      <c r="F44" s="1">
        <v>600</v>
      </c>
      <c r="G44" s="1">
        <v>-600</v>
      </c>
      <c r="H44" s="1" t="s">
        <v>60</v>
      </c>
      <c r="M44" s="2"/>
      <c r="N44" s="2"/>
    </row>
    <row r="45" spans="1:14" ht="12.75">
      <c r="A45" s="1" t="s">
        <v>57</v>
      </c>
      <c r="B45" s="1" t="s">
        <v>40</v>
      </c>
      <c r="C45" s="1" t="s">
        <v>52</v>
      </c>
      <c r="D45" s="1">
        <v>20</v>
      </c>
      <c r="E45" s="1">
        <v>10</v>
      </c>
      <c r="F45" s="1">
        <v>600</v>
      </c>
      <c r="G45" s="1">
        <v>-600</v>
      </c>
      <c r="H45" s="1" t="s">
        <v>53</v>
      </c>
      <c r="M45" s="2"/>
      <c r="N45" s="2"/>
    </row>
    <row r="46" spans="1:14" ht="12.75">
      <c r="A46" s="1" t="s">
        <v>57</v>
      </c>
      <c r="B46" s="1" t="s">
        <v>41</v>
      </c>
      <c r="C46" s="1" t="s">
        <v>52</v>
      </c>
      <c r="D46" s="1">
        <v>20</v>
      </c>
      <c r="E46" s="1">
        <v>10</v>
      </c>
      <c r="F46" s="1">
        <v>600</v>
      </c>
      <c r="G46" s="1">
        <v>-600</v>
      </c>
      <c r="H46" s="1" t="s">
        <v>61</v>
      </c>
      <c r="M46" s="2"/>
      <c r="N46" s="2"/>
    </row>
    <row r="47" spans="1:14" ht="12.75">
      <c r="A47" s="1" t="s">
        <v>62</v>
      </c>
      <c r="B47" s="1" t="s">
        <v>42</v>
      </c>
      <c r="C47" s="1" t="s">
        <v>52</v>
      </c>
      <c r="D47" s="1">
        <v>20</v>
      </c>
      <c r="E47" s="1">
        <v>10</v>
      </c>
      <c r="F47" s="1">
        <v>300</v>
      </c>
      <c r="G47" s="1">
        <v>-300</v>
      </c>
      <c r="H47" s="1" t="s">
        <v>63</v>
      </c>
      <c r="M47" s="2"/>
      <c r="N47" s="2"/>
    </row>
    <row r="48" spans="13:14" ht="12.75">
      <c r="M48" s="2"/>
      <c r="N48" s="2"/>
    </row>
    <row r="49" spans="2:16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2:16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2:16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2:16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2008-01-16T00:44:49Z</dcterms:created>
  <dcterms:modified xsi:type="dcterms:W3CDTF">2008-01-16T00:44:49Z</dcterms:modified>
  <cp:category/>
  <cp:version/>
  <cp:contentType/>
  <cp:contentStatus/>
</cp:coreProperties>
</file>