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15525" windowHeight="10155" activeTab="0"/>
  </bookViews>
  <sheets>
    <sheet name="pdf_outp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<sst xmlns="http://schemas.openxmlformats.org/spreadsheetml/2006/main" count="111" uniqueCount="76">
  <si>
    <t>clinohumite7056clinohumite7056clinohumite7056clinohumite7056clinohumite7056clinohumite7056clinohumite7056clinohumite7056clinohumite7056clinohumite7056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</si>
  <si>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</si>
  <si>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</si>
  <si>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</si>
  <si>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</si>
  <si>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</si>
  <si>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</si>
  <si>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</si>
  <si>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</si>
  <si>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</si>
  <si>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</si>
  <si>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</si>
  <si>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</si>
  <si>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</si>
  <si>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</si>
  <si>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</si>
  <si>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</si>
  <si>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</si>
  <si>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</si>
  <si>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</si>
  <si>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</si>
  <si>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</si>
  <si>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</si>
  <si>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</si>
  <si>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</si>
  <si>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</si>
  <si>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</si>
  <si>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</si>
  <si>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FeO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</si>
  <si>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</si>
  <si>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</si>
  <si>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</si>
  <si>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</si>
  <si>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</si>
  <si>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</si>
  <si>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</si>
  <si>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</si>
  <si>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</si>
  <si>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</si>
  <si>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</si>
  <si>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</si>
  <si>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</si>
  <si>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</si>
  <si>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</si>
  <si>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</si>
  <si>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</si>
  <si>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</si>
  <si>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</si>
  <si>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</si>
  <si>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</si>
  <si>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</si>
  <si>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</si>
  <si>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</si>
  <si>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LIF</t>
  </si>
  <si>
    <t>rhod-791</t>
  </si>
  <si>
    <t>PET</t>
  </si>
  <si>
    <t>kspar-OR1</t>
  </si>
  <si>
    <t>scap-s</t>
  </si>
  <si>
    <t>rutile1</t>
  </si>
  <si>
    <t>chrom-s</t>
  </si>
  <si>
    <t>fayalite</t>
  </si>
  <si>
    <t>not present in the wds scan</t>
  </si>
  <si>
    <t>Totals*</t>
  </si>
  <si>
    <r>
      <t>Mg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</si>
  <si>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</si>
  <si>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</si>
  <si>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in formula</t>
  </si>
  <si>
    <t>(+) charges</t>
  </si>
  <si>
    <t>Cation numbers normalized to 17 O</t>
  </si>
  <si>
    <t>H2O**</t>
  </si>
  <si>
    <t>* = totals adjusted for F2=-O</t>
  </si>
  <si>
    <t>** = estimated by difference</t>
  </si>
  <si>
    <t>OH**</t>
  </si>
  <si>
    <r>
      <t>(Mg</t>
    </r>
    <r>
      <rPr>
        <vertAlign val="subscript"/>
        <sz val="14"/>
        <rFont val="Times New Roman"/>
        <family val="1"/>
      </rPr>
      <t>8.47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0.15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Σ=9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3.98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1.01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0.99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</si>
  <si>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t>ideal</t>
  </si>
  <si>
    <t>measured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</si>
</sst>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Courier New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gelu\Rruff\Norm%20Spreadsheets%20(as%20of%209%20Mar%2005)\Norm_Oxides_F_Clsu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ata"/>
      <sheetName val="Calc"/>
      <sheetName val="Table"/>
      <sheetName val="Table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T21" sqref="T21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18" ht="12.75">
      <c r="A4" s="1" t="s">
        <v>21</v>
      </c>
      <c r="B4" s="2">
        <v>37.59</v>
      </c>
      <c r="C4" s="2">
        <v>37.7</v>
      </c>
      <c r="D4" s="2">
        <v>37.79</v>
      </c>
      <c r="E4" s="2">
        <v>37.25</v>
      </c>
      <c r="F4" s="2">
        <v>37.31</v>
      </c>
      <c r="G4" s="2">
        <v>37.92</v>
      </c>
      <c r="H4" s="2">
        <v>37.4</v>
      </c>
      <c r="I4" s="2">
        <v>37.91</v>
      </c>
      <c r="J4" s="2">
        <v>37.26</v>
      </c>
      <c r="K4" s="2">
        <v>37.29</v>
      </c>
      <c r="L4" s="2"/>
      <c r="M4" s="2">
        <f>AVERAGE(B4:K4)</f>
        <v>37.542</v>
      </c>
      <c r="N4" s="2">
        <f>STDEV(B4:K4)</f>
        <v>0.2727147471863497</v>
      </c>
      <c r="O4" s="2"/>
      <c r="P4" s="2"/>
      <c r="Q4" s="2"/>
      <c r="R4" s="2"/>
    </row>
    <row r="5" spans="1:18" ht="12.75">
      <c r="A5" s="1" t="s">
        <v>19</v>
      </c>
      <c r="B5" s="2">
        <v>53.69</v>
      </c>
      <c r="C5" s="2">
        <v>53.78</v>
      </c>
      <c r="D5" s="2">
        <v>53.85</v>
      </c>
      <c r="E5" s="2">
        <v>53.68</v>
      </c>
      <c r="F5" s="2">
        <v>53.67</v>
      </c>
      <c r="G5" s="2">
        <v>53.71</v>
      </c>
      <c r="H5" s="2">
        <v>53.35</v>
      </c>
      <c r="I5" s="2">
        <v>54.1</v>
      </c>
      <c r="J5" s="2">
        <v>53.4</v>
      </c>
      <c r="K5" s="2">
        <v>53.47</v>
      </c>
      <c r="L5" s="2"/>
      <c r="M5" s="2">
        <f aca="true" t="shared" si="0" ref="M5:M15">AVERAGE(B5:K5)</f>
        <v>53.67</v>
      </c>
      <c r="N5" s="2">
        <f aca="true" t="shared" si="1" ref="N5:N15">STDEV(B5:K5)</f>
        <v>0.22281033289281288</v>
      </c>
      <c r="O5" s="2"/>
      <c r="P5" s="2"/>
      <c r="Q5" s="2"/>
      <c r="R5" s="2"/>
    </row>
    <row r="6" spans="1:18" ht="12.75">
      <c r="A6" s="1" t="s">
        <v>25</v>
      </c>
      <c r="B6" s="2">
        <v>1.86</v>
      </c>
      <c r="C6" s="2">
        <v>1.88</v>
      </c>
      <c r="D6" s="2">
        <v>1.8</v>
      </c>
      <c r="E6" s="2">
        <v>1.82</v>
      </c>
      <c r="F6" s="2">
        <v>1.91</v>
      </c>
      <c r="G6" s="2">
        <v>1.9</v>
      </c>
      <c r="H6" s="2">
        <v>1.97</v>
      </c>
      <c r="I6" s="2">
        <v>1.8</v>
      </c>
      <c r="J6" s="2">
        <v>1.88</v>
      </c>
      <c r="K6" s="2">
        <v>1.93</v>
      </c>
      <c r="L6" s="2"/>
      <c r="M6" s="2">
        <f t="shared" si="0"/>
        <v>1.875</v>
      </c>
      <c r="N6" s="2">
        <f t="shared" si="1"/>
        <v>0.056223759311442766</v>
      </c>
      <c r="O6" s="2"/>
      <c r="P6" s="2"/>
      <c r="Q6" s="2"/>
      <c r="R6" s="2"/>
    </row>
    <row r="7" spans="1:18" ht="12.75">
      <c r="A7" s="1" t="s">
        <v>28</v>
      </c>
      <c r="B7" s="2">
        <v>2.67</v>
      </c>
      <c r="C7" s="2">
        <v>2.77</v>
      </c>
      <c r="D7" s="2">
        <v>2.65</v>
      </c>
      <c r="E7" s="2">
        <v>2.79</v>
      </c>
      <c r="F7" s="2">
        <v>2.63</v>
      </c>
      <c r="G7" s="2">
        <v>2.64</v>
      </c>
      <c r="H7" s="2">
        <v>2.7</v>
      </c>
      <c r="I7" s="2">
        <v>2.61</v>
      </c>
      <c r="J7" s="2">
        <v>2.73</v>
      </c>
      <c r="K7" s="2">
        <v>2.7</v>
      </c>
      <c r="L7" s="2"/>
      <c r="M7" s="2">
        <f t="shared" si="0"/>
        <v>2.6889999999999996</v>
      </c>
      <c r="N7" s="2">
        <f t="shared" si="1"/>
        <v>0.06026792034097111</v>
      </c>
      <c r="O7" s="2"/>
      <c r="P7" s="2"/>
      <c r="Q7" s="2"/>
      <c r="R7" s="2"/>
    </row>
    <row r="8" spans="1:18" ht="12.75">
      <c r="A8" s="1" t="s">
        <v>20</v>
      </c>
      <c r="B8" s="2">
        <v>0.07</v>
      </c>
      <c r="C8" s="2">
        <v>0.14</v>
      </c>
      <c r="D8" s="2">
        <v>0.12</v>
      </c>
      <c r="E8" s="2">
        <v>0.12</v>
      </c>
      <c r="F8" s="2">
        <v>0.07</v>
      </c>
      <c r="G8" s="2">
        <v>0.19</v>
      </c>
      <c r="H8" s="2">
        <v>0.14</v>
      </c>
      <c r="I8" s="2">
        <v>0.17</v>
      </c>
      <c r="J8" s="2">
        <v>0.27</v>
      </c>
      <c r="K8" s="2">
        <v>0.19</v>
      </c>
      <c r="L8" s="2"/>
      <c r="M8" s="2">
        <f t="shared" si="0"/>
        <v>0.148</v>
      </c>
      <c r="N8" s="2">
        <f t="shared" si="1"/>
        <v>0.06033241251599346</v>
      </c>
      <c r="O8" s="2"/>
      <c r="P8" s="2"/>
      <c r="Q8" s="2"/>
      <c r="R8" s="2"/>
    </row>
    <row r="9" spans="1:18" ht="12.75">
      <c r="A9" s="1" t="s">
        <v>27</v>
      </c>
      <c r="B9" s="2">
        <v>0.08</v>
      </c>
      <c r="C9" s="2">
        <v>0.06</v>
      </c>
      <c r="D9" s="2">
        <v>0.1</v>
      </c>
      <c r="E9" s="2">
        <v>0.05</v>
      </c>
      <c r="F9" s="2">
        <v>0.08</v>
      </c>
      <c r="G9" s="2">
        <v>0.08</v>
      </c>
      <c r="H9" s="2">
        <v>0.07</v>
      </c>
      <c r="I9" s="2">
        <v>0.15</v>
      </c>
      <c r="J9" s="2">
        <v>0.09</v>
      </c>
      <c r="K9" s="2">
        <v>0.07</v>
      </c>
      <c r="L9" s="2"/>
      <c r="M9" s="2">
        <f t="shared" si="0"/>
        <v>0.083</v>
      </c>
      <c r="N9" s="2">
        <f t="shared" si="1"/>
        <v>0.027507574714370337</v>
      </c>
      <c r="O9" s="2"/>
      <c r="P9" s="2"/>
      <c r="Q9" s="2"/>
      <c r="R9" s="2"/>
    </row>
    <row r="10" spans="1:18" ht="12.75">
      <c r="A10" s="1" t="s">
        <v>17</v>
      </c>
      <c r="B10" s="2">
        <v>2.919137</v>
      </c>
      <c r="C10" s="2">
        <v>3.0745940000000003</v>
      </c>
      <c r="D10" s="2">
        <v>2.867318</v>
      </c>
      <c r="E10" s="2">
        <v>2.988229</v>
      </c>
      <c r="F10" s="2">
        <v>2.9899563000000002</v>
      </c>
      <c r="G10" s="2">
        <v>3.040048</v>
      </c>
      <c r="H10" s="2">
        <v>2.953683</v>
      </c>
      <c r="I10" s="2">
        <v>2.970956</v>
      </c>
      <c r="J10" s="2">
        <v>2.832772</v>
      </c>
      <c r="K10" s="2">
        <v>2.798226</v>
      </c>
      <c r="L10" s="2"/>
      <c r="M10" s="2">
        <f>AVERAGE(B10:K10)</f>
        <v>2.9434919299999995</v>
      </c>
      <c r="N10" s="2">
        <f>STDEV(B10:K10)</f>
        <v>0.08899814424873403</v>
      </c>
      <c r="O10" s="2"/>
      <c r="P10" s="2"/>
      <c r="Q10" s="2"/>
      <c r="R10" s="2"/>
    </row>
    <row r="11" spans="1:18" ht="12.75">
      <c r="A11" s="1" t="s">
        <v>18</v>
      </c>
      <c r="B11" s="2">
        <v>0</v>
      </c>
      <c r="C11" s="2">
        <v>0.01</v>
      </c>
      <c r="D11" s="2">
        <v>0.02</v>
      </c>
      <c r="E11" s="2">
        <v>0.04</v>
      </c>
      <c r="F11" s="2">
        <v>0</v>
      </c>
      <c r="G11" s="2">
        <v>0</v>
      </c>
      <c r="H11" s="2">
        <v>0.08</v>
      </c>
      <c r="I11" s="2">
        <v>0.02</v>
      </c>
      <c r="J11" s="2">
        <v>0.03</v>
      </c>
      <c r="K11" s="2">
        <v>0.02</v>
      </c>
      <c r="L11" s="2"/>
      <c r="M11" s="2">
        <f t="shared" si="0"/>
        <v>0.022</v>
      </c>
      <c r="N11" s="2">
        <f t="shared" si="1"/>
        <v>0.024404006956964167</v>
      </c>
      <c r="O11" s="2" t="s">
        <v>61</v>
      </c>
      <c r="P11" s="2"/>
      <c r="Q11" s="2"/>
      <c r="R11" s="2"/>
    </row>
    <row r="12" spans="1:18" ht="12.75">
      <c r="A12" s="1" t="s">
        <v>24</v>
      </c>
      <c r="B12" s="2">
        <v>0.01</v>
      </c>
      <c r="C12" s="2">
        <v>0.01</v>
      </c>
      <c r="D12" s="2">
        <v>0.03</v>
      </c>
      <c r="E12" s="2">
        <v>0.02</v>
      </c>
      <c r="F12" s="2">
        <v>0</v>
      </c>
      <c r="G12" s="2">
        <v>0.04</v>
      </c>
      <c r="H12" s="2">
        <v>0.03</v>
      </c>
      <c r="I12" s="2">
        <v>0.03</v>
      </c>
      <c r="J12" s="2">
        <v>0.02</v>
      </c>
      <c r="K12" s="2">
        <v>0.02</v>
      </c>
      <c r="L12" s="2"/>
      <c r="M12" s="2">
        <f t="shared" si="0"/>
        <v>0.020999999999999998</v>
      </c>
      <c r="N12" s="2">
        <f t="shared" si="1"/>
        <v>0.011972189997378653</v>
      </c>
      <c r="O12" s="2" t="s">
        <v>61</v>
      </c>
      <c r="P12" s="2"/>
      <c r="Q12" s="2"/>
      <c r="R12" s="2"/>
    </row>
    <row r="13" spans="1:18" ht="12.75">
      <c r="A13" s="1" t="s">
        <v>23</v>
      </c>
      <c r="B13" s="2">
        <v>0.01</v>
      </c>
      <c r="C13" s="2">
        <v>0</v>
      </c>
      <c r="D13" s="2">
        <v>0.02</v>
      </c>
      <c r="E13" s="2">
        <v>0.01</v>
      </c>
      <c r="F13" s="2">
        <v>0</v>
      </c>
      <c r="G13" s="2">
        <v>0.01</v>
      </c>
      <c r="H13" s="2">
        <v>0</v>
      </c>
      <c r="I13" s="2">
        <v>0</v>
      </c>
      <c r="J13" s="2">
        <v>0.01</v>
      </c>
      <c r="K13" s="2">
        <v>0</v>
      </c>
      <c r="L13" s="2"/>
      <c r="M13" s="2">
        <f t="shared" si="0"/>
        <v>0.006</v>
      </c>
      <c r="N13" s="2">
        <f t="shared" si="1"/>
        <v>0.006992058987801011</v>
      </c>
      <c r="O13" s="2" t="s">
        <v>61</v>
      </c>
      <c r="P13" s="2"/>
      <c r="Q13" s="2"/>
      <c r="R13" s="2"/>
    </row>
    <row r="14" spans="1:18" ht="12.75">
      <c r="A14" s="1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0.01</v>
      </c>
      <c r="I14" s="2">
        <v>0.02</v>
      </c>
      <c r="J14" s="2">
        <v>0.01</v>
      </c>
      <c r="K14" s="2">
        <v>0.03</v>
      </c>
      <c r="L14" s="2"/>
      <c r="M14" s="2">
        <f t="shared" si="0"/>
        <v>0.007000000000000001</v>
      </c>
      <c r="N14" s="2">
        <f t="shared" si="1"/>
        <v>0.010593499054713802</v>
      </c>
      <c r="O14" s="2" t="s">
        <v>61</v>
      </c>
      <c r="P14" s="2"/>
      <c r="Q14" s="2"/>
      <c r="R14" s="2"/>
    </row>
    <row r="15" spans="1:18" ht="12.75">
      <c r="A15" s="1" t="s">
        <v>22</v>
      </c>
      <c r="B15" s="2">
        <v>0</v>
      </c>
      <c r="C15" s="2">
        <v>0.02</v>
      </c>
      <c r="D15" s="2">
        <v>0</v>
      </c>
      <c r="E15" s="2">
        <v>0</v>
      </c>
      <c r="F15" s="2">
        <v>0</v>
      </c>
      <c r="G15" s="2">
        <v>0.01</v>
      </c>
      <c r="H15" s="2">
        <v>0</v>
      </c>
      <c r="I15" s="2">
        <v>0</v>
      </c>
      <c r="J15" s="2">
        <v>0.01</v>
      </c>
      <c r="K15" s="2">
        <v>0.01</v>
      </c>
      <c r="L15" s="2"/>
      <c r="M15" s="2">
        <f t="shared" si="0"/>
        <v>0.005</v>
      </c>
      <c r="N15" s="2">
        <f t="shared" si="1"/>
        <v>0.007071067811865475</v>
      </c>
      <c r="O15" s="2" t="s">
        <v>61</v>
      </c>
      <c r="P15" s="2"/>
      <c r="Q15" s="2"/>
      <c r="R15" s="2"/>
    </row>
    <row r="16" spans="1:18" ht="12.75">
      <c r="A16" s="1" t="s">
        <v>62</v>
      </c>
      <c r="B16" s="2">
        <v>97.67</v>
      </c>
      <c r="C16" s="2">
        <v>98.15</v>
      </c>
      <c r="D16" s="2">
        <v>98.04</v>
      </c>
      <c r="E16" s="2">
        <v>97.51</v>
      </c>
      <c r="F16" s="2">
        <v>97.40099999999998</v>
      </c>
      <c r="G16" s="2">
        <v>98.26</v>
      </c>
      <c r="H16" s="2">
        <v>97.46</v>
      </c>
      <c r="I16" s="2">
        <v>98.53</v>
      </c>
      <c r="J16" s="2">
        <v>97.35</v>
      </c>
      <c r="K16" s="2">
        <v>97.35</v>
      </c>
      <c r="L16" s="2"/>
      <c r="M16" s="2">
        <f>AVERAGE(B16:K16)</f>
        <v>97.7721</v>
      </c>
      <c r="N16" s="2">
        <f>STDEV(B16:K16)</f>
        <v>0.434308761136236</v>
      </c>
      <c r="O16" s="2"/>
      <c r="P16" s="2"/>
      <c r="Q16" s="2"/>
      <c r="R16" s="2"/>
    </row>
    <row r="17" spans="1:18" ht="12.75">
      <c r="A17" s="1" t="s">
        <v>69</v>
      </c>
      <c r="B17" s="2">
        <f>100-SUM(B4:B15)</f>
        <v>1.1008629999999897</v>
      </c>
      <c r="C17" s="2">
        <f aca="true" t="shared" si="2" ref="C17:K17">100-SUM(C4:C15)</f>
        <v>0.5554059999999907</v>
      </c>
      <c r="D17" s="2">
        <f t="shared" si="2"/>
        <v>0.7526820000000072</v>
      </c>
      <c r="E17" s="2">
        <f t="shared" si="2"/>
        <v>1.2317709999999806</v>
      </c>
      <c r="F17" s="2">
        <f t="shared" si="2"/>
        <v>1.3400437000000096</v>
      </c>
      <c r="G17" s="2">
        <f t="shared" si="2"/>
        <v>0.45995199999998704</v>
      </c>
      <c r="H17" s="2">
        <f t="shared" si="2"/>
        <v>1.296317000000002</v>
      </c>
      <c r="I17" s="2">
        <f t="shared" si="2"/>
        <v>0.2190440000000109</v>
      </c>
      <c r="J17" s="2">
        <f t="shared" si="2"/>
        <v>1.4572279999999864</v>
      </c>
      <c r="K17" s="2">
        <f t="shared" si="2"/>
        <v>1.4717740000000106</v>
      </c>
      <c r="L17" s="2"/>
      <c r="M17" s="2">
        <f>AVERAGE(B17:K17)</f>
        <v>0.9885080699999975</v>
      </c>
      <c r="N17" s="2">
        <f>STDEV(B17:K17)</f>
        <v>0.4543623449183647</v>
      </c>
      <c r="O17" s="2"/>
      <c r="P17" s="2"/>
      <c r="Q17" s="2"/>
      <c r="R17" s="2"/>
    </row>
    <row r="18" spans="1:18" ht="12.75">
      <c r="A18" s="1" t="s">
        <v>70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71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2:18" ht="12.75">
      <c r="L20" s="2"/>
      <c r="M20" s="2"/>
      <c r="N20" s="2"/>
      <c r="O20" s="2"/>
      <c r="P20" s="2"/>
      <c r="Q20" s="2"/>
      <c r="R20" s="2"/>
    </row>
    <row r="21" spans="1:18" ht="12.75">
      <c r="A21" s="1" t="s">
        <v>68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 t="s">
        <v>64</v>
      </c>
      <c r="N21" s="2" t="s">
        <v>65</v>
      </c>
      <c r="O21" s="2" t="s">
        <v>66</v>
      </c>
      <c r="P21" s="2"/>
      <c r="Q21" s="2" t="s">
        <v>67</v>
      </c>
      <c r="R21" s="2"/>
    </row>
    <row r="22" spans="1:17" ht="12.75">
      <c r="A22" s="1" t="s">
        <v>32</v>
      </c>
      <c r="B22" s="2">
        <v>3.9829442373575823</v>
      </c>
      <c r="C22" s="2">
        <v>3.98034215027556</v>
      </c>
      <c r="D22" s="2">
        <v>3.9883043469382335</v>
      </c>
      <c r="E22" s="2">
        <v>3.9615297093406476</v>
      </c>
      <c r="F22" s="2">
        <v>3.9668262807911367</v>
      </c>
      <c r="G22" s="2">
        <v>3.994580240868181</v>
      </c>
      <c r="H22" s="2">
        <v>3.9772150178907313</v>
      </c>
      <c r="I22" s="2">
        <v>3.983411383404307</v>
      </c>
      <c r="J22" s="2">
        <v>3.9640381929351634</v>
      </c>
      <c r="K22" s="2">
        <v>3.965837130531413</v>
      </c>
      <c r="L22" s="2"/>
      <c r="M22" s="2">
        <f>AVERAGE(B22:K22)</f>
        <v>3.9765028690332955</v>
      </c>
      <c r="N22" s="2">
        <f>STDEV(B22:K22)</f>
        <v>0.011340636301993596</v>
      </c>
      <c r="O22" s="3">
        <v>3.98</v>
      </c>
      <c r="P22" s="1">
        <v>4</v>
      </c>
      <c r="Q22" s="2">
        <f>O22*P22</f>
        <v>15.92</v>
      </c>
    </row>
    <row r="23" spans="1:17" ht="12.75">
      <c r="A23" s="1" t="s">
        <v>31</v>
      </c>
      <c r="B23" s="2">
        <v>0.008741494158008959</v>
      </c>
      <c r="C23" s="2">
        <v>0.0174205885041354</v>
      </c>
      <c r="D23" s="2">
        <v>0.014926169777010502</v>
      </c>
      <c r="E23" s="2">
        <v>0.01504089285029795</v>
      </c>
      <c r="F23" s="2">
        <v>0.008771456299271698</v>
      </c>
      <c r="G23" s="2">
        <v>0.02358914244517135</v>
      </c>
      <c r="H23" s="2">
        <v>0.017546529678425387</v>
      </c>
      <c r="I23" s="2">
        <v>0.021052614025155274</v>
      </c>
      <c r="J23" s="2">
        <v>0.033854349624393154</v>
      </c>
      <c r="K23" s="2">
        <v>0.023815067860367575</v>
      </c>
      <c r="L23" s="2"/>
      <c r="M23" s="2">
        <f>AVERAGE(B23:K23)</f>
        <v>0.018475830522223728</v>
      </c>
      <c r="N23" s="2">
        <f>STDEV(B23:K23)</f>
        <v>0.007550572345289629</v>
      </c>
      <c r="O23" s="3">
        <v>0.02</v>
      </c>
      <c r="P23" s="1">
        <v>3</v>
      </c>
      <c r="Q23" s="2">
        <f aca="true" t="shared" si="3" ref="Q23:Q28">O23*P23</f>
        <v>0.06</v>
      </c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Q24" s="2"/>
    </row>
    <row r="25" spans="1:17" ht="12.75">
      <c r="A25" s="1" t="s">
        <v>30</v>
      </c>
      <c r="B25" s="2">
        <v>8.4807419730446</v>
      </c>
      <c r="C25" s="2">
        <v>8.4646381781461</v>
      </c>
      <c r="D25" s="2">
        <v>8.472384424112484</v>
      </c>
      <c r="E25" s="2">
        <v>8.510551280035292</v>
      </c>
      <c r="F25" s="2">
        <v>8.50664038655827</v>
      </c>
      <c r="G25" s="2">
        <v>8.434639370191322</v>
      </c>
      <c r="H25" s="2">
        <v>8.457664193519248</v>
      </c>
      <c r="I25" s="2">
        <v>8.47436540503128</v>
      </c>
      <c r="J25" s="2">
        <v>8.46924667356454</v>
      </c>
      <c r="K25" s="2">
        <v>8.4773716056206</v>
      </c>
      <c r="L25" s="2"/>
      <c r="M25" s="2">
        <f aca="true" t="shared" si="4" ref="M25:M30">AVERAGE(B25:K25)</f>
        <v>8.474824348982374</v>
      </c>
      <c r="N25" s="2">
        <f aca="true" t="shared" si="5" ref="N25:N30">STDEV(B25:K25)</f>
        <v>0.022061823483397754</v>
      </c>
      <c r="O25" s="3">
        <v>8.47</v>
      </c>
      <c r="P25" s="1">
        <v>2</v>
      </c>
      <c r="Q25" s="2">
        <f t="shared" si="3"/>
        <v>16.94</v>
      </c>
    </row>
    <row r="26" spans="1:17" ht="12.75">
      <c r="A26" s="1" t="s">
        <v>38</v>
      </c>
      <c r="B26" s="2">
        <v>0.23659150987055513</v>
      </c>
      <c r="C26" s="2">
        <v>0.24457655223408634</v>
      </c>
      <c r="D26" s="2">
        <v>0.23389086922406455</v>
      </c>
      <c r="E26" s="2">
        <v>0.2481400340288485</v>
      </c>
      <c r="F26" s="2">
        <v>0.23384585446299003</v>
      </c>
      <c r="G26" s="2">
        <v>0.2325748457847871</v>
      </c>
      <c r="H26" s="2">
        <v>0.24011938734619911</v>
      </c>
      <c r="I26" s="2">
        <v>0.22934954191289864</v>
      </c>
      <c r="J26" s="2">
        <v>0.24289222917388656</v>
      </c>
      <c r="K26" s="2">
        <v>0.24013875206029692</v>
      </c>
      <c r="L26" s="2"/>
      <c r="M26" s="2">
        <f>AVERAGE(B26:K26)</f>
        <v>0.2382119576098613</v>
      </c>
      <c r="N26" s="2">
        <f>STDEV(B26:K26)</f>
        <v>0.005953621560725973</v>
      </c>
      <c r="O26" s="3">
        <v>0.23</v>
      </c>
      <c r="P26" s="1">
        <v>2</v>
      </c>
      <c r="Q26" s="2">
        <f t="shared" si="3"/>
        <v>0.46</v>
      </c>
    </row>
    <row r="27" spans="1:17" ht="12.75">
      <c r="A27" s="1" t="s">
        <v>35</v>
      </c>
      <c r="B27" s="2">
        <v>0.14824304211264322</v>
      </c>
      <c r="C27" s="2">
        <v>0.14930225893569188</v>
      </c>
      <c r="D27" s="2">
        <v>0.14289379780138467</v>
      </c>
      <c r="E27" s="2">
        <v>0.14559199667939346</v>
      </c>
      <c r="F27" s="2">
        <v>0.1527498435050749</v>
      </c>
      <c r="G27" s="2">
        <v>0.15055178036185543</v>
      </c>
      <c r="H27" s="2">
        <v>0.1575807519481321</v>
      </c>
      <c r="I27" s="2">
        <v>0.14226673175456403</v>
      </c>
      <c r="J27" s="2">
        <v>0.1504465741685797</v>
      </c>
      <c r="K27" s="2">
        <v>0.15439359302272615</v>
      </c>
      <c r="L27" s="2"/>
      <c r="M27" s="2">
        <f>AVERAGE(B27:K27)</f>
        <v>0.14940203702900456</v>
      </c>
      <c r="N27" s="2">
        <f>STDEV(B27:K27)</f>
        <v>0.004882703899008217</v>
      </c>
      <c r="O27" s="3">
        <v>0.15</v>
      </c>
      <c r="P27" s="1">
        <v>4</v>
      </c>
      <c r="Q27" s="2">
        <f t="shared" si="3"/>
        <v>0.6</v>
      </c>
    </row>
    <row r="28" spans="1:17" ht="12.75">
      <c r="A28" s="1" t="s">
        <v>37</v>
      </c>
      <c r="B28" s="2">
        <v>0.007179716907381099</v>
      </c>
      <c r="C28" s="2">
        <v>0.005365568441111812</v>
      </c>
      <c r="D28" s="2">
        <v>0.008939162518698786</v>
      </c>
      <c r="E28" s="2">
        <v>0.004503934620328196</v>
      </c>
      <c r="F28" s="2">
        <v>0.007204325937406971</v>
      </c>
      <c r="G28" s="2">
        <v>0.0071380278960622235</v>
      </c>
      <c r="H28" s="2">
        <v>0.0063050849391865</v>
      </c>
      <c r="I28" s="2">
        <v>0.0133499017003436</v>
      </c>
      <c r="J28" s="2">
        <v>0.00811003861750022</v>
      </c>
      <c r="K28" s="2">
        <v>0.006305593420274009</v>
      </c>
      <c r="L28" s="2"/>
      <c r="M28" s="2">
        <f t="shared" si="4"/>
        <v>0.0074401354998293425</v>
      </c>
      <c r="N28" s="2">
        <f t="shared" si="5"/>
        <v>0.002434395004097628</v>
      </c>
      <c r="O28" s="3">
        <v>0.01</v>
      </c>
      <c r="P28" s="1">
        <v>2</v>
      </c>
      <c r="Q28" s="2">
        <f t="shared" si="3"/>
        <v>0.02</v>
      </c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5">
        <f>SUM(Q22:Q28)</f>
        <v>34.00000000000001</v>
      </c>
    </row>
    <row r="30" spans="1:15" ht="12.75">
      <c r="A30" s="1" t="s">
        <v>17</v>
      </c>
      <c r="B30" s="2">
        <v>0.99</v>
      </c>
      <c r="C30" s="2">
        <v>1.04</v>
      </c>
      <c r="D30" s="2">
        <v>0.98</v>
      </c>
      <c r="E30" s="2">
        <v>1.02</v>
      </c>
      <c r="F30" s="2">
        <v>1.02</v>
      </c>
      <c r="G30" s="2">
        <v>1.02</v>
      </c>
      <c r="H30" s="2">
        <v>1</v>
      </c>
      <c r="I30" s="2">
        <v>0.99</v>
      </c>
      <c r="J30" s="2">
        <v>0.99</v>
      </c>
      <c r="K30" s="2">
        <v>1.02</v>
      </c>
      <c r="L30" s="2"/>
      <c r="M30" s="2">
        <f t="shared" si="4"/>
        <v>1.0070000000000001</v>
      </c>
      <c r="N30" s="2">
        <f t="shared" si="5"/>
        <v>0.019465068427538493</v>
      </c>
      <c r="O30" s="8">
        <v>1.01</v>
      </c>
    </row>
    <row r="31" spans="1:18" ht="12.75">
      <c r="A31" s="1" t="s">
        <v>72</v>
      </c>
      <c r="B31" s="2">
        <f>2-B30</f>
        <v>1.01</v>
      </c>
      <c r="C31" s="2">
        <f aca="true" t="shared" si="6" ref="C31:K31">2-C30</f>
        <v>0.96</v>
      </c>
      <c r="D31" s="2">
        <f t="shared" si="6"/>
        <v>1.02</v>
      </c>
      <c r="E31" s="2">
        <f t="shared" si="6"/>
        <v>0.98</v>
      </c>
      <c r="F31" s="2">
        <f t="shared" si="6"/>
        <v>0.98</v>
      </c>
      <c r="G31" s="2">
        <f t="shared" si="6"/>
        <v>0.98</v>
      </c>
      <c r="H31" s="2">
        <f t="shared" si="6"/>
        <v>1</v>
      </c>
      <c r="I31" s="2">
        <f t="shared" si="6"/>
        <v>1.01</v>
      </c>
      <c r="J31" s="2">
        <f t="shared" si="6"/>
        <v>1.01</v>
      </c>
      <c r="K31" s="2">
        <f t="shared" si="6"/>
        <v>0.98</v>
      </c>
      <c r="L31" s="2"/>
      <c r="M31" s="2">
        <f>AVERAGE(B31:K31)</f>
        <v>0.993</v>
      </c>
      <c r="N31" s="2">
        <f>STDEV(B31:K31)</f>
        <v>0.019465068427538493</v>
      </c>
      <c r="O31" s="8">
        <v>0.99</v>
      </c>
      <c r="P31" s="6"/>
      <c r="Q31" s="2"/>
      <c r="R31" s="2"/>
    </row>
    <row r="32" spans="2:18" s="9" customFormat="1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6"/>
      <c r="Q32" s="6"/>
      <c r="R32" s="6"/>
    </row>
    <row r="33" spans="2:18" ht="20.25">
      <c r="B33" s="2"/>
      <c r="C33" s="2"/>
      <c r="D33" s="2"/>
      <c r="E33" s="2" t="s">
        <v>74</v>
      </c>
      <c r="F33" s="2"/>
      <c r="G33" s="2"/>
      <c r="H33" s="4" t="s">
        <v>63</v>
      </c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4" ht="20.25">
      <c r="E34" s="1" t="s">
        <v>75</v>
      </c>
      <c r="H34" s="4" t="s">
        <v>73</v>
      </c>
      <c r="M34" s="2"/>
      <c r="N34" s="2"/>
    </row>
    <row r="35" spans="8:14" ht="13.5">
      <c r="H35"/>
      <c r="M35" s="2"/>
      <c r="N35" s="2"/>
    </row>
    <row r="36" spans="1:14" ht="12.75">
      <c r="A36" s="1" t="s">
        <v>39</v>
      </c>
      <c r="B36" s="1" t="s">
        <v>40</v>
      </c>
      <c r="C36" s="1" t="s">
        <v>41</v>
      </c>
      <c r="D36" s="1" t="s">
        <v>42</v>
      </c>
      <c r="E36" s="1" t="s">
        <v>43</v>
      </c>
      <c r="F36" s="1" t="s">
        <v>44</v>
      </c>
      <c r="G36" s="1" t="s">
        <v>45</v>
      </c>
      <c r="H36" s="1" t="s">
        <v>46</v>
      </c>
      <c r="M36" s="2"/>
      <c r="N36" s="2"/>
    </row>
    <row r="37" spans="1:14" ht="12.75">
      <c r="A37" s="1" t="s">
        <v>47</v>
      </c>
      <c r="B37" s="1" t="s">
        <v>29</v>
      </c>
      <c r="C37" s="1" t="s">
        <v>48</v>
      </c>
      <c r="D37" s="1">
        <v>20</v>
      </c>
      <c r="E37" s="1">
        <v>10</v>
      </c>
      <c r="F37" s="1">
        <v>600</v>
      </c>
      <c r="G37" s="1">
        <v>-600</v>
      </c>
      <c r="H37" s="1" t="s">
        <v>49</v>
      </c>
      <c r="M37" s="2"/>
      <c r="N37" s="2"/>
    </row>
    <row r="38" spans="1:14" ht="12.75">
      <c r="A38" s="1" t="s">
        <v>47</v>
      </c>
      <c r="B38" s="1" t="s">
        <v>31</v>
      </c>
      <c r="C38" s="1" t="s">
        <v>48</v>
      </c>
      <c r="D38" s="1">
        <v>20</v>
      </c>
      <c r="E38" s="1">
        <v>10</v>
      </c>
      <c r="F38" s="1">
        <v>600</v>
      </c>
      <c r="G38" s="1">
        <v>-600</v>
      </c>
      <c r="H38" s="1" t="s">
        <v>50</v>
      </c>
      <c r="M38" s="2"/>
      <c r="N38" s="2"/>
    </row>
    <row r="39" spans="1:14" ht="12.75">
      <c r="A39" s="1" t="s">
        <v>47</v>
      </c>
      <c r="B39" s="1" t="s">
        <v>32</v>
      </c>
      <c r="C39" s="1" t="s">
        <v>48</v>
      </c>
      <c r="D39" s="1">
        <v>20</v>
      </c>
      <c r="E39" s="1">
        <v>10</v>
      </c>
      <c r="F39" s="1">
        <v>600</v>
      </c>
      <c r="G39" s="1">
        <v>-601</v>
      </c>
      <c r="H39" s="1" t="s">
        <v>51</v>
      </c>
      <c r="M39" s="2"/>
      <c r="N39" s="2"/>
    </row>
    <row r="40" spans="1:14" ht="12.75">
      <c r="A40" s="1" t="s">
        <v>47</v>
      </c>
      <c r="B40" s="1" t="s">
        <v>17</v>
      </c>
      <c r="C40" s="1" t="s">
        <v>48</v>
      </c>
      <c r="D40" s="1">
        <v>20</v>
      </c>
      <c r="E40" s="1">
        <v>10</v>
      </c>
      <c r="F40" s="1">
        <v>800</v>
      </c>
      <c r="G40" s="1">
        <v>-800</v>
      </c>
      <c r="H40" s="1" t="s">
        <v>52</v>
      </c>
      <c r="M40" s="2"/>
      <c r="N40" s="2"/>
    </row>
    <row r="41" spans="1:14" ht="12.75">
      <c r="A41" s="1" t="s">
        <v>47</v>
      </c>
      <c r="B41" s="1" t="s">
        <v>30</v>
      </c>
      <c r="C41" s="1" t="s">
        <v>48</v>
      </c>
      <c r="D41" s="1">
        <v>20</v>
      </c>
      <c r="E41" s="1">
        <v>10</v>
      </c>
      <c r="F41" s="1">
        <v>600</v>
      </c>
      <c r="G41" s="1">
        <v>-600</v>
      </c>
      <c r="H41" s="1" t="s">
        <v>51</v>
      </c>
      <c r="M41" s="2"/>
      <c r="N41" s="2"/>
    </row>
    <row r="42" spans="1:14" ht="12.75">
      <c r="A42" s="1" t="s">
        <v>53</v>
      </c>
      <c r="B42" s="1" t="s">
        <v>37</v>
      </c>
      <c r="C42" s="1" t="s">
        <v>48</v>
      </c>
      <c r="D42" s="1">
        <v>20</v>
      </c>
      <c r="E42" s="1">
        <v>10</v>
      </c>
      <c r="F42" s="1">
        <v>500</v>
      </c>
      <c r="G42" s="1">
        <v>-500</v>
      </c>
      <c r="H42" s="1" t="s">
        <v>54</v>
      </c>
      <c r="M42" s="2"/>
      <c r="N42" s="2"/>
    </row>
    <row r="43" spans="1:14" ht="12.75">
      <c r="A43" s="1" t="s">
        <v>55</v>
      </c>
      <c r="B43" s="1" t="s">
        <v>33</v>
      </c>
      <c r="C43" s="1" t="s">
        <v>48</v>
      </c>
      <c r="D43" s="1">
        <v>20</v>
      </c>
      <c r="E43" s="1">
        <v>10</v>
      </c>
      <c r="F43" s="1">
        <v>600</v>
      </c>
      <c r="G43" s="1">
        <v>-600</v>
      </c>
      <c r="H43" s="1" t="s">
        <v>56</v>
      </c>
      <c r="M43" s="2"/>
      <c r="N43" s="2"/>
    </row>
    <row r="44" spans="1:14" ht="12.75">
      <c r="A44" s="1" t="s">
        <v>55</v>
      </c>
      <c r="B44" s="1" t="s">
        <v>23</v>
      </c>
      <c r="C44" s="1" t="s">
        <v>48</v>
      </c>
      <c r="D44" s="1">
        <v>20</v>
      </c>
      <c r="E44" s="1">
        <v>10</v>
      </c>
      <c r="F44" s="1">
        <v>600</v>
      </c>
      <c r="G44" s="1">
        <v>-600</v>
      </c>
      <c r="H44" s="1" t="s">
        <v>57</v>
      </c>
      <c r="M44" s="2"/>
      <c r="N44" s="2"/>
    </row>
    <row r="45" spans="1:14" ht="12.75">
      <c r="A45" s="1" t="s">
        <v>55</v>
      </c>
      <c r="B45" s="1" t="s">
        <v>34</v>
      </c>
      <c r="C45" s="1" t="s">
        <v>48</v>
      </c>
      <c r="D45" s="1">
        <v>20</v>
      </c>
      <c r="E45" s="1">
        <v>10</v>
      </c>
      <c r="F45" s="1">
        <v>600</v>
      </c>
      <c r="G45" s="1">
        <v>-601</v>
      </c>
      <c r="H45" s="1" t="s">
        <v>51</v>
      </c>
      <c r="M45" s="2"/>
      <c r="N45" s="2"/>
    </row>
    <row r="46" spans="1:14" ht="12.75">
      <c r="A46" s="1" t="s">
        <v>55</v>
      </c>
      <c r="B46" s="1" t="s">
        <v>35</v>
      </c>
      <c r="C46" s="1" t="s">
        <v>48</v>
      </c>
      <c r="D46" s="1">
        <v>20</v>
      </c>
      <c r="E46" s="1">
        <v>10</v>
      </c>
      <c r="F46" s="1">
        <v>600</v>
      </c>
      <c r="G46" s="1">
        <v>-600</v>
      </c>
      <c r="H46" s="1" t="s">
        <v>58</v>
      </c>
      <c r="M46" s="2"/>
      <c r="N46" s="2"/>
    </row>
    <row r="47" spans="1:14" ht="12.75">
      <c r="A47" s="1" t="s">
        <v>55</v>
      </c>
      <c r="B47" s="1" t="s">
        <v>36</v>
      </c>
      <c r="C47" s="1" t="s">
        <v>48</v>
      </c>
      <c r="D47" s="1">
        <v>20</v>
      </c>
      <c r="E47" s="1">
        <v>10</v>
      </c>
      <c r="F47" s="1">
        <v>600</v>
      </c>
      <c r="G47" s="1">
        <v>-600</v>
      </c>
      <c r="H47" s="1" t="s">
        <v>59</v>
      </c>
      <c r="M47" s="2"/>
      <c r="N47" s="2"/>
    </row>
    <row r="48" spans="1:14" ht="12.75">
      <c r="A48" s="1" t="s">
        <v>53</v>
      </c>
      <c r="B48" s="1" t="s">
        <v>38</v>
      </c>
      <c r="C48" s="1" t="s">
        <v>48</v>
      </c>
      <c r="D48" s="1">
        <v>20</v>
      </c>
      <c r="E48" s="1">
        <v>10</v>
      </c>
      <c r="F48" s="1">
        <v>500</v>
      </c>
      <c r="G48" s="1">
        <v>-500</v>
      </c>
      <c r="H48" s="1" t="s">
        <v>60</v>
      </c>
      <c r="M48" s="2"/>
      <c r="N48" s="2"/>
    </row>
    <row r="49" spans="13:14" ht="12.75">
      <c r="M49" s="2"/>
      <c r="N49" s="2"/>
    </row>
    <row r="50" spans="13:14" ht="12.75">
      <c r="M50" s="2"/>
      <c r="N50" s="2"/>
    </row>
    <row r="51" spans="2:14" ht="12.75"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</row>
    <row r="52" spans="2:14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3:14" ht="12.75">
      <c r="M53" s="2"/>
      <c r="N53" s="2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2008-01-15T22:31:59Z</dcterms:created>
  <dcterms:modified xsi:type="dcterms:W3CDTF">2008-01-15T23:27:19Z</dcterms:modified>
  <cp:category/>
  <cp:version/>
  <cp:contentType/>
  <cp:contentStatus/>
</cp:coreProperties>
</file>