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885" windowHeight="1081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<sst xmlns="http://schemas.openxmlformats.org/spreadsheetml/2006/main" count="126" uniqueCount="83">
  <si>
    <t>datolite50033</t>
  </si>
  <si>
    <t>#81</t>
  </si>
  <si>
    <t>#82</t>
  </si>
  <si>
    <t>#83</t>
  </si>
  <si>
    <t>#84</t>
  </si>
  <si>
    <t>#85</t>
  </si>
  <si>
    <t>#86</t>
  </si>
  <si>
    <t>#87</t>
  </si>
  <si>
    <t>#88</t>
  </si>
  <si>
    <t>#89</t>
  </si>
  <si>
    <t>#90</t>
  </si>
  <si>
    <t>#91</t>
  </si>
  <si>
    <t>#92</t>
  </si>
  <si>
    <t>#93</t>
  </si>
  <si>
    <t>#94</t>
  </si>
  <si>
    <t>#95</t>
  </si>
  <si>
    <t>#96</t>
  </si>
  <si>
    <t>#97</t>
  </si>
  <si>
    <t>#98</t>
  </si>
  <si>
    <t>#99</t>
  </si>
  <si>
    <t>#100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</si>
  <si>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</si>
  <si>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</si>
  <si>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</si>
  <si>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</si>
  <si>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</si>
  <si>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</si>
  <si>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</si>
  <si>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</si>
  <si>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</si>
  <si>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</si>
  <si>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K2O</t>
  </si>
  <si>
    <t>CaO</t>
  </si>
  <si>
    <t>TiO2</t>
  </si>
  <si>
    <t>MnO</t>
  </si>
  <si>
    <t>FeO</t>
  </si>
  <si>
    <t>Totals</t>
  </si>
  <si>
    <t>Na</t>
  </si>
  <si>
    <t>Mg</t>
  </si>
  <si>
    <t>Al</t>
  </si>
  <si>
    <t>Si</t>
  </si>
  <si>
    <t>B</t>
  </si>
  <si>
    <t>K</t>
  </si>
  <si>
    <t>Ca</t>
  </si>
  <si>
    <t>Ti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</si>
  <si>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</si>
  <si>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</si>
  <si>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</si>
  <si>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</si>
  <si>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</si>
  <si>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</si>
  <si>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</si>
  <si>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</si>
  <si>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</si>
  <si>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</si>
  <si>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</si>
  <si>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</si>
  <si>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</si>
  <si>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</si>
  <si>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kspar-OR1</t>
  </si>
  <si>
    <t>PC2</t>
  </si>
  <si>
    <t>boron</t>
  </si>
  <si>
    <t>PET</t>
  </si>
  <si>
    <t>wollast</t>
  </si>
  <si>
    <t>sphene</t>
  </si>
  <si>
    <t>LIF</t>
  </si>
  <si>
    <t>rhod-791</t>
  </si>
  <si>
    <t>fayalite</t>
  </si>
  <si>
    <r>
      <t>CaBSiO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(OH)</t>
    </r>
  </si>
  <si>
    <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(OH)</t>
    </r>
  </si>
  <si>
    <t xml:space="preserve"> </t>
  </si>
  <si>
    <t>B2O3*</t>
  </si>
  <si>
    <t>ideal</t>
  </si>
  <si>
    <t>measured*</t>
  </si>
  <si>
    <t>average</t>
  </si>
  <si>
    <t>stdev</t>
  </si>
  <si>
    <t>in formula</t>
  </si>
  <si>
    <t>B2O3**</t>
  </si>
  <si>
    <t>B**</t>
  </si>
  <si>
    <t xml:space="preserve">Cation numbers normalized to 4.5 O  </t>
  </si>
  <si>
    <t>** = corrected value of B2O3 according to stoichiometry</t>
  </si>
  <si>
    <t>* = B measured but with high errors (high standard deviation compared to standard); B2O3 will be used in calculations with corrections according to stoichiometry**</t>
  </si>
  <si>
    <t>trace amounts of Al and Na; B measured and corrected according to stoichiometry;  OH estimated by stoichiometry end charge balance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</si>
</sst>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workbookViewId="0" topLeftCell="C1">
      <selection activeCell="I28" sqref="I28"/>
    </sheetView>
  </sheetViews>
  <sheetFormatPr defaultColWidth="9.00390625" defaultRowHeight="13.5"/>
  <cols>
    <col min="1" max="1" width="7.00390625" style="1" customWidth="1"/>
    <col min="2" max="21" width="5.25390625" style="1" customWidth="1"/>
    <col min="22" max="22" width="2.75390625" style="1" customWidth="1"/>
    <col min="23" max="16384" width="5.25390625" style="1" customWidth="1"/>
  </cols>
  <sheetData>
    <row r="1" spans="2:2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</row>
    <row r="2" spans="2:2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4" ht="12.7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  <c r="W3" s="1" t="s">
        <v>74</v>
      </c>
      <c r="X3" s="1" t="s">
        <v>75</v>
      </c>
    </row>
    <row r="4" spans="1:31" ht="12.75">
      <c r="A4" s="1" t="s">
        <v>30</v>
      </c>
      <c r="B4" s="2">
        <v>36.78</v>
      </c>
      <c r="C4" s="2">
        <v>37</v>
      </c>
      <c r="D4" s="2">
        <v>35.43</v>
      </c>
      <c r="E4" s="2">
        <v>36.91</v>
      </c>
      <c r="F4" s="2">
        <v>36.8</v>
      </c>
      <c r="G4" s="2">
        <v>36.73</v>
      </c>
      <c r="H4" s="2">
        <v>36.89</v>
      </c>
      <c r="I4" s="2">
        <v>36.9</v>
      </c>
      <c r="J4" s="2">
        <v>37.01</v>
      </c>
      <c r="K4" s="2">
        <v>36.94</v>
      </c>
      <c r="L4" s="2">
        <v>36.93</v>
      </c>
      <c r="M4" s="2">
        <v>37.27</v>
      </c>
      <c r="N4" s="2">
        <v>37.21</v>
      </c>
      <c r="O4" s="2">
        <v>36.87</v>
      </c>
      <c r="P4" s="2">
        <v>37.14</v>
      </c>
      <c r="Q4" s="2">
        <v>35.29</v>
      </c>
      <c r="R4" s="2">
        <v>34.5</v>
      </c>
      <c r="S4" s="2">
        <v>37</v>
      </c>
      <c r="T4" s="2">
        <v>36.94</v>
      </c>
      <c r="U4" s="2">
        <v>37.04</v>
      </c>
      <c r="V4" s="2"/>
      <c r="W4" s="2">
        <f>AVERAGE(B4:U4)</f>
        <v>36.678999999999995</v>
      </c>
      <c r="X4" s="2">
        <f>STDEV(B4:U4)</f>
        <v>0.723186661497809</v>
      </c>
      <c r="Y4" s="2"/>
      <c r="Z4" s="2"/>
      <c r="AA4" s="2"/>
      <c r="AB4" s="2"/>
      <c r="AC4" s="2"/>
      <c r="AD4" s="2"/>
      <c r="AE4" s="2"/>
    </row>
    <row r="5" spans="1:31" ht="12.75">
      <c r="A5" s="1" t="s">
        <v>32</v>
      </c>
      <c r="B5" s="2">
        <v>34.38</v>
      </c>
      <c r="C5" s="2">
        <v>34.51</v>
      </c>
      <c r="D5" s="2">
        <v>33.83</v>
      </c>
      <c r="E5" s="2">
        <v>34.76</v>
      </c>
      <c r="F5" s="2">
        <v>34.35</v>
      </c>
      <c r="G5" s="2">
        <v>34.49</v>
      </c>
      <c r="H5" s="2">
        <v>34.46</v>
      </c>
      <c r="I5" s="2">
        <v>34.53</v>
      </c>
      <c r="J5" s="2">
        <v>34.38</v>
      </c>
      <c r="K5" s="2">
        <v>34.59</v>
      </c>
      <c r="L5" s="2">
        <v>34.27</v>
      </c>
      <c r="M5" s="2">
        <v>34.34</v>
      </c>
      <c r="N5" s="2">
        <v>34.21</v>
      </c>
      <c r="O5" s="2">
        <v>34.5</v>
      </c>
      <c r="P5" s="2">
        <v>34.54</v>
      </c>
      <c r="Q5" s="2">
        <v>34.02</v>
      </c>
      <c r="R5" s="2">
        <v>33.34</v>
      </c>
      <c r="S5" s="2">
        <v>34.5</v>
      </c>
      <c r="T5" s="2">
        <v>34.53</v>
      </c>
      <c r="U5" s="2">
        <v>34.09</v>
      </c>
      <c r="V5" s="2"/>
      <c r="W5" s="2">
        <f>AVERAGE(B5:U5)</f>
        <v>34.331</v>
      </c>
      <c r="X5" s="2">
        <f>STDEV(B5:U5)</f>
        <v>0.31760452071592155</v>
      </c>
      <c r="Y5" s="2"/>
      <c r="Z5" s="2"/>
      <c r="AA5" s="2"/>
      <c r="AB5" s="2"/>
      <c r="AC5" s="2"/>
      <c r="AD5" s="2"/>
      <c r="AE5" s="2"/>
    </row>
    <row r="6" spans="1:31" ht="12.75">
      <c r="A6" s="1" t="s">
        <v>71</v>
      </c>
      <c r="B6" s="2">
        <v>18.7</v>
      </c>
      <c r="C6" s="2">
        <v>17.31</v>
      </c>
      <c r="D6" s="2">
        <v>19.47</v>
      </c>
      <c r="E6" s="2">
        <v>18.4</v>
      </c>
      <c r="F6" s="2">
        <v>20.25</v>
      </c>
      <c r="G6" s="2">
        <v>18.33</v>
      </c>
      <c r="H6" s="2">
        <v>20.12</v>
      </c>
      <c r="I6" s="2">
        <v>18.98</v>
      </c>
      <c r="J6" s="2">
        <v>22.24</v>
      </c>
      <c r="K6" s="2">
        <v>17.38</v>
      </c>
      <c r="L6" s="2">
        <v>19.46</v>
      </c>
      <c r="M6" s="2">
        <v>16.45</v>
      </c>
      <c r="N6" s="2">
        <v>20.09</v>
      </c>
      <c r="O6" s="2">
        <v>17.83</v>
      </c>
      <c r="P6" s="2">
        <v>18.89</v>
      </c>
      <c r="Q6" s="2">
        <v>19.69</v>
      </c>
      <c r="R6" s="2">
        <v>20.98</v>
      </c>
      <c r="S6" s="2">
        <v>19.48</v>
      </c>
      <c r="T6" s="2">
        <v>15.56</v>
      </c>
      <c r="U6" s="2">
        <v>18.22</v>
      </c>
      <c r="V6" s="2"/>
      <c r="W6" s="2">
        <f>AVERAGE(B6:U6)</f>
        <v>18.8915</v>
      </c>
      <c r="X6" s="2">
        <f>STDEV(B6:U6)</f>
        <v>1.556511872915279</v>
      </c>
      <c r="Y6" s="2"/>
      <c r="Z6" s="2"/>
      <c r="AA6" s="2"/>
      <c r="AB6" s="2"/>
      <c r="AC6" s="2"/>
      <c r="AD6" s="2"/>
      <c r="AE6" s="2"/>
    </row>
    <row r="7" spans="1:31" ht="12.75">
      <c r="A7" s="1" t="s">
        <v>29</v>
      </c>
      <c r="B7" s="2">
        <v>0.06</v>
      </c>
      <c r="C7" s="2">
        <v>0.1</v>
      </c>
      <c r="D7" s="2">
        <v>0.08</v>
      </c>
      <c r="E7" s="2">
        <v>0.05</v>
      </c>
      <c r="F7" s="2">
        <v>0.04</v>
      </c>
      <c r="G7" s="2">
        <v>0.09</v>
      </c>
      <c r="H7" s="2">
        <v>0.05</v>
      </c>
      <c r="I7" s="2">
        <v>0.09</v>
      </c>
      <c r="J7" s="2">
        <v>0.26</v>
      </c>
      <c r="K7" s="2">
        <v>0.06</v>
      </c>
      <c r="L7" s="2">
        <v>0.06</v>
      </c>
      <c r="M7" s="2">
        <v>0.06</v>
      </c>
      <c r="N7" s="2">
        <v>0.06</v>
      </c>
      <c r="O7" s="2">
        <v>0.08</v>
      </c>
      <c r="P7" s="2">
        <v>0.16</v>
      </c>
      <c r="Q7" s="2">
        <v>0.06</v>
      </c>
      <c r="R7" s="2">
        <v>0.08</v>
      </c>
      <c r="S7" s="2">
        <v>0.13</v>
      </c>
      <c r="T7" s="2">
        <v>0.07</v>
      </c>
      <c r="U7" s="2">
        <v>0.27</v>
      </c>
      <c r="V7" s="2"/>
      <c r="W7" s="2">
        <f>AVERAGE(B7:U7)</f>
        <v>0.09550000000000002</v>
      </c>
      <c r="X7" s="2">
        <f>STDEV(B7:U7)</f>
        <v>0.06452049857868507</v>
      </c>
      <c r="Y7" s="2"/>
      <c r="Z7" s="2"/>
      <c r="AA7" s="2"/>
      <c r="AB7" s="2"/>
      <c r="AC7" s="2"/>
      <c r="AD7" s="2"/>
      <c r="AE7" s="2"/>
    </row>
    <row r="8" spans="1:31" ht="12.75">
      <c r="A8" s="1" t="s">
        <v>27</v>
      </c>
      <c r="B8" s="2">
        <v>0.04</v>
      </c>
      <c r="C8" s="2">
        <v>0.05</v>
      </c>
      <c r="D8" s="2">
        <v>0.04</v>
      </c>
      <c r="E8" s="2">
        <v>0.03</v>
      </c>
      <c r="F8" s="2">
        <v>0.06</v>
      </c>
      <c r="G8" s="2">
        <v>0.04</v>
      </c>
      <c r="H8" s="2">
        <v>0.06</v>
      </c>
      <c r="I8" s="2">
        <v>0.06</v>
      </c>
      <c r="J8" s="2">
        <v>0.08</v>
      </c>
      <c r="K8" s="2">
        <v>0.08</v>
      </c>
      <c r="L8" s="2">
        <v>0.08</v>
      </c>
      <c r="M8" s="2">
        <v>0.07</v>
      </c>
      <c r="N8" s="2">
        <v>0.06</v>
      </c>
      <c r="O8" s="2">
        <v>0.09</v>
      </c>
      <c r="P8" s="2">
        <v>0.02</v>
      </c>
      <c r="Q8" s="2">
        <v>0.07</v>
      </c>
      <c r="R8" s="2">
        <v>0.07</v>
      </c>
      <c r="S8" s="2">
        <v>0.09</v>
      </c>
      <c r="T8" s="2">
        <v>0.1</v>
      </c>
      <c r="U8" s="2">
        <v>0.17</v>
      </c>
      <c r="V8" s="2"/>
      <c r="W8" s="2">
        <f>AVERAGE(B8:U8)</f>
        <v>0.068</v>
      </c>
      <c r="X8" s="2">
        <f>STDEV(B8:U8)</f>
        <v>0.03205258836744127</v>
      </c>
      <c r="Y8" s="2"/>
      <c r="Z8" s="2"/>
      <c r="AA8" s="2"/>
      <c r="AB8" s="2"/>
      <c r="AC8" s="2"/>
      <c r="AD8" s="2"/>
      <c r="AE8" s="2"/>
    </row>
    <row r="9" spans="1:31" ht="12.75">
      <c r="A9" s="1" t="s">
        <v>31</v>
      </c>
      <c r="B9" s="2">
        <v>0</v>
      </c>
      <c r="C9" s="2">
        <v>0.02</v>
      </c>
      <c r="D9" s="2">
        <v>0.01</v>
      </c>
      <c r="E9" s="2">
        <v>0.01</v>
      </c>
      <c r="F9" s="2">
        <v>0.01</v>
      </c>
      <c r="G9" s="2">
        <v>0.01</v>
      </c>
      <c r="H9" s="2">
        <v>0.01</v>
      </c>
      <c r="I9" s="2">
        <v>0.02</v>
      </c>
      <c r="J9" s="2">
        <v>0.01</v>
      </c>
      <c r="K9" s="2">
        <v>0</v>
      </c>
      <c r="L9" s="2">
        <v>0.02</v>
      </c>
      <c r="M9" s="2">
        <v>0</v>
      </c>
      <c r="N9" s="2">
        <v>0.01</v>
      </c>
      <c r="O9" s="2">
        <v>0</v>
      </c>
      <c r="P9" s="2">
        <v>0.01</v>
      </c>
      <c r="Q9" s="2">
        <v>0.02</v>
      </c>
      <c r="R9" s="2">
        <v>0.03</v>
      </c>
      <c r="S9" s="2">
        <v>0.02</v>
      </c>
      <c r="T9" s="2">
        <v>0.03</v>
      </c>
      <c r="U9" s="2">
        <v>0.05</v>
      </c>
      <c r="V9" s="2"/>
      <c r="W9" s="2">
        <f>AVERAGE(B9:U9)</f>
        <v>0.014499999999999999</v>
      </c>
      <c r="X9" s="2">
        <f>STDEV(B9:U9)</f>
        <v>0.012343760409722461</v>
      </c>
      <c r="Y9" s="2"/>
      <c r="Z9" s="2"/>
      <c r="AA9" s="2"/>
      <c r="AB9" s="2"/>
      <c r="AC9" s="2"/>
      <c r="AD9" s="2"/>
      <c r="AE9" s="2"/>
    </row>
    <row r="10" spans="1:31" ht="12.75">
      <c r="A10" s="1" t="s">
        <v>35</v>
      </c>
      <c r="B10" s="2">
        <v>0</v>
      </c>
      <c r="C10" s="2">
        <v>0.02</v>
      </c>
      <c r="D10" s="2">
        <v>0</v>
      </c>
      <c r="E10" s="2">
        <v>0</v>
      </c>
      <c r="F10" s="2">
        <v>0</v>
      </c>
      <c r="G10" s="2">
        <v>0.02</v>
      </c>
      <c r="H10" s="2">
        <v>0.03</v>
      </c>
      <c r="I10" s="2">
        <v>0</v>
      </c>
      <c r="J10" s="2">
        <v>0</v>
      </c>
      <c r="K10" s="2">
        <v>0</v>
      </c>
      <c r="L10" s="2">
        <v>0.02</v>
      </c>
      <c r="M10" s="2">
        <v>0.01</v>
      </c>
      <c r="N10" s="2">
        <v>0</v>
      </c>
      <c r="O10" s="2">
        <v>0.08</v>
      </c>
      <c r="P10" s="2">
        <v>0</v>
      </c>
      <c r="Q10" s="2">
        <v>0</v>
      </c>
      <c r="R10" s="2">
        <v>0</v>
      </c>
      <c r="S10" s="2">
        <v>0</v>
      </c>
      <c r="T10" s="2">
        <v>0.02</v>
      </c>
      <c r="U10" s="2">
        <v>0.05</v>
      </c>
      <c r="V10" s="2"/>
      <c r="W10" s="2">
        <f>AVERAGE(B10:U10)</f>
        <v>0.0125</v>
      </c>
      <c r="X10" s="2">
        <f>STDEV(B10:U10)</f>
        <v>0.02099498687030336</v>
      </c>
      <c r="Y10" s="2"/>
      <c r="Z10" s="2"/>
      <c r="AA10" s="2"/>
      <c r="AB10" s="2"/>
      <c r="AC10" s="2"/>
      <c r="AD10" s="2"/>
      <c r="AE10" s="2"/>
    </row>
    <row r="11" spans="1:31" ht="12.75">
      <c r="A11" s="1" t="s">
        <v>33</v>
      </c>
      <c r="B11" s="2">
        <v>0</v>
      </c>
      <c r="C11" s="2">
        <v>0.02</v>
      </c>
      <c r="D11" s="2">
        <v>0.01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0.01</v>
      </c>
      <c r="L11" s="2">
        <v>0.03</v>
      </c>
      <c r="M11" s="2">
        <v>0</v>
      </c>
      <c r="N11" s="2">
        <v>0.02</v>
      </c>
      <c r="O11" s="2">
        <v>0.02</v>
      </c>
      <c r="P11" s="2">
        <v>0.02</v>
      </c>
      <c r="Q11" s="2">
        <v>0</v>
      </c>
      <c r="R11" s="2">
        <v>0</v>
      </c>
      <c r="S11" s="2">
        <v>0.03</v>
      </c>
      <c r="T11" s="2">
        <v>0.01</v>
      </c>
      <c r="U11" s="2">
        <v>0.03</v>
      </c>
      <c r="V11" s="2"/>
      <c r="W11" s="2">
        <f>AVERAGE(B11:U11)</f>
        <v>0.01</v>
      </c>
      <c r="X11" s="2">
        <f>STDEV(B11:U11)</f>
        <v>0.011697953037312034</v>
      </c>
      <c r="Y11" s="2"/>
      <c r="Z11" s="2"/>
      <c r="AA11" s="2"/>
      <c r="AB11" s="2"/>
      <c r="AC11" s="2"/>
      <c r="AD11" s="2"/>
      <c r="AE11" s="2"/>
    </row>
    <row r="12" spans="1:31" ht="12.75">
      <c r="A12" s="1" t="s">
        <v>34</v>
      </c>
      <c r="B12" s="2">
        <v>0</v>
      </c>
      <c r="C12" s="2">
        <v>0</v>
      </c>
      <c r="D12" s="2">
        <v>0</v>
      </c>
      <c r="E12" s="2">
        <v>0</v>
      </c>
      <c r="F12" s="2">
        <v>0.01</v>
      </c>
      <c r="G12" s="2">
        <v>0</v>
      </c>
      <c r="H12" s="2">
        <v>0</v>
      </c>
      <c r="I12" s="2">
        <v>0.03</v>
      </c>
      <c r="J12" s="2">
        <v>0.02</v>
      </c>
      <c r="K12" s="2">
        <v>0.01</v>
      </c>
      <c r="L12" s="2">
        <v>0</v>
      </c>
      <c r="M12" s="2">
        <v>0.03</v>
      </c>
      <c r="N12" s="2">
        <v>0</v>
      </c>
      <c r="O12" s="2">
        <v>0.02</v>
      </c>
      <c r="P12" s="2">
        <v>0</v>
      </c>
      <c r="Q12" s="2">
        <v>0.02</v>
      </c>
      <c r="R12" s="2">
        <v>0.01</v>
      </c>
      <c r="S12" s="2">
        <v>0.02</v>
      </c>
      <c r="T12" s="2">
        <v>0</v>
      </c>
      <c r="U12" s="2">
        <v>0.01</v>
      </c>
      <c r="V12" s="2"/>
      <c r="W12" s="2">
        <f>AVERAGE(B12:U12)</f>
        <v>0.009</v>
      </c>
      <c r="X12" s="2">
        <f>STDEV(B12:U12)</f>
        <v>0.010711528467275955</v>
      </c>
      <c r="Y12" s="2"/>
      <c r="Z12" s="2"/>
      <c r="AA12" s="2"/>
      <c r="AB12" s="2"/>
      <c r="AC12" s="2"/>
      <c r="AD12" s="2"/>
      <c r="AE12" s="2"/>
    </row>
    <row r="13" spans="1:31" ht="12.75">
      <c r="A13" s="1" t="s">
        <v>28</v>
      </c>
      <c r="B13" s="2">
        <v>0</v>
      </c>
      <c r="C13" s="2">
        <v>0</v>
      </c>
      <c r="D13" s="2">
        <v>0</v>
      </c>
      <c r="E13" s="2">
        <v>0</v>
      </c>
      <c r="F13" s="2">
        <v>0.01</v>
      </c>
      <c r="G13" s="2">
        <v>0.01</v>
      </c>
      <c r="H13" s="2">
        <v>0.01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0.01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/>
      <c r="W13" s="2">
        <f>AVERAGE(B13:U13)</f>
        <v>0.002</v>
      </c>
      <c r="X13" s="2">
        <f>STDEV(B13:U13)</f>
        <v>0.004103913408340616</v>
      </c>
      <c r="Y13" s="2"/>
      <c r="Z13" s="2"/>
      <c r="AA13" s="2"/>
      <c r="AB13" s="2"/>
      <c r="AC13" s="2"/>
      <c r="AD13" s="2"/>
      <c r="AE13" s="2"/>
    </row>
    <row r="14" spans="1:31" ht="12.75">
      <c r="A14" s="1" t="s">
        <v>36</v>
      </c>
      <c r="B14" s="2">
        <v>89.96</v>
      </c>
      <c r="C14" s="2">
        <v>89.02</v>
      </c>
      <c r="D14" s="2">
        <v>88.86</v>
      </c>
      <c r="E14" s="2">
        <v>90.18</v>
      </c>
      <c r="F14" s="2">
        <v>91.53</v>
      </c>
      <c r="G14" s="2">
        <v>89.71</v>
      </c>
      <c r="H14" s="2">
        <v>91.63</v>
      </c>
      <c r="I14" s="2">
        <v>90.62</v>
      </c>
      <c r="J14" s="2">
        <v>93.99</v>
      </c>
      <c r="K14" s="2">
        <v>89.06</v>
      </c>
      <c r="L14" s="2">
        <v>90.87</v>
      </c>
      <c r="M14" s="2">
        <v>88.24</v>
      </c>
      <c r="N14" s="2">
        <v>91.67</v>
      </c>
      <c r="O14" s="2">
        <v>89.48</v>
      </c>
      <c r="P14" s="2">
        <v>90.78</v>
      </c>
      <c r="Q14" s="2">
        <v>89.17</v>
      </c>
      <c r="R14" s="2">
        <v>89.03</v>
      </c>
      <c r="S14" s="2">
        <v>91.27</v>
      </c>
      <c r="T14" s="2">
        <v>87.26</v>
      </c>
      <c r="U14" s="2">
        <v>89.93</v>
      </c>
      <c r="V14" s="2"/>
      <c r="W14" s="2">
        <f>AVERAGE(B14:U14)</f>
        <v>90.113</v>
      </c>
      <c r="X14" s="2">
        <f>STDEV(B14:U14)</f>
        <v>1.497120393851178</v>
      </c>
      <c r="Y14" s="2"/>
      <c r="Z14" s="2"/>
      <c r="AA14" s="2"/>
      <c r="AB14" s="2"/>
      <c r="AC14" s="2"/>
      <c r="AD14" s="2"/>
      <c r="AE14" s="2"/>
    </row>
    <row r="15" spans="1:31" ht="12.75">
      <c r="A15" s="1" t="s">
        <v>81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1" t="s">
        <v>77</v>
      </c>
      <c r="B16" s="2">
        <f>B6+2.65</f>
        <v>21.349999999999998</v>
      </c>
      <c r="C16" s="2">
        <f aca="true" t="shared" si="0" ref="C16:U16">C6+2.65</f>
        <v>19.959999999999997</v>
      </c>
      <c r="D16" s="2">
        <f t="shared" si="0"/>
        <v>22.119999999999997</v>
      </c>
      <c r="E16" s="2">
        <f t="shared" si="0"/>
        <v>21.049999999999997</v>
      </c>
      <c r="F16" s="2">
        <f t="shared" si="0"/>
        <v>22.9</v>
      </c>
      <c r="G16" s="2">
        <f t="shared" si="0"/>
        <v>20.979999999999997</v>
      </c>
      <c r="H16" s="2">
        <f t="shared" si="0"/>
        <v>22.77</v>
      </c>
      <c r="I16" s="2">
        <f t="shared" si="0"/>
        <v>21.63</v>
      </c>
      <c r="J16" s="2">
        <f t="shared" si="0"/>
        <v>24.889999999999997</v>
      </c>
      <c r="K16" s="2">
        <f t="shared" si="0"/>
        <v>20.029999999999998</v>
      </c>
      <c r="L16" s="2">
        <f t="shared" si="0"/>
        <v>22.11</v>
      </c>
      <c r="M16" s="2">
        <f t="shared" si="0"/>
        <v>19.099999999999998</v>
      </c>
      <c r="N16" s="2">
        <f t="shared" si="0"/>
        <v>22.74</v>
      </c>
      <c r="O16" s="2">
        <f t="shared" si="0"/>
        <v>20.479999999999997</v>
      </c>
      <c r="P16" s="2">
        <f t="shared" si="0"/>
        <v>21.54</v>
      </c>
      <c r="Q16" s="2">
        <f t="shared" si="0"/>
        <v>22.34</v>
      </c>
      <c r="R16" s="2">
        <f t="shared" si="0"/>
        <v>23.63</v>
      </c>
      <c r="S16" s="2">
        <f t="shared" si="0"/>
        <v>22.13</v>
      </c>
      <c r="T16" s="2">
        <f t="shared" si="0"/>
        <v>18.21</v>
      </c>
      <c r="U16" s="2">
        <f t="shared" si="0"/>
        <v>20.869999999999997</v>
      </c>
      <c r="V16" s="2"/>
      <c r="W16" s="2">
        <f>AVERAGE(B16:U16)</f>
        <v>21.5415</v>
      </c>
      <c r="X16" s="2">
        <f>STDEV(B16:U16)</f>
        <v>1.5565118729152942</v>
      </c>
      <c r="Y16" s="2"/>
      <c r="Z16" s="2"/>
      <c r="AA16" s="2"/>
      <c r="AB16" s="2"/>
      <c r="AC16" s="2"/>
      <c r="AD16" s="2"/>
      <c r="AE16" s="2"/>
    </row>
    <row r="17" spans="1:31" ht="12.75">
      <c r="A17" s="1" t="s">
        <v>80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2:31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1" t="s">
        <v>79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" t="s">
        <v>74</v>
      </c>
      <c r="X19" s="1" t="s">
        <v>75</v>
      </c>
      <c r="Y19" s="2" t="s">
        <v>76</v>
      </c>
      <c r="Z19" s="2"/>
      <c r="AA19" s="2"/>
      <c r="AB19" s="2"/>
      <c r="AC19" s="2"/>
      <c r="AD19" s="2"/>
      <c r="AE19" s="2"/>
    </row>
    <row r="20" spans="1:25" ht="12.75">
      <c r="A20" s="1" t="s">
        <v>40</v>
      </c>
      <c r="B20" s="2">
        <v>0.998219979489303</v>
      </c>
      <c r="C20" s="2">
        <v>1.023651529690788</v>
      </c>
      <c r="D20" s="2">
        <v>0.9655242446844773</v>
      </c>
      <c r="E20" s="2">
        <v>0.9737702493329411</v>
      </c>
      <c r="F20" s="2">
        <v>0.9761254395005022</v>
      </c>
      <c r="G20" s="2">
        <v>1.0049145167491274</v>
      </c>
      <c r="H20" s="2">
        <v>0.9793097220006803</v>
      </c>
      <c r="I20" s="2">
        <v>0.9942128911847874</v>
      </c>
      <c r="J20" s="2">
        <v>0.9471600235655085</v>
      </c>
      <c r="K20" s="2">
        <v>1.0199120574323413</v>
      </c>
      <c r="L20" s="2">
        <v>0.9891547380027917</v>
      </c>
      <c r="M20" s="2">
        <v>1.0419719324945698</v>
      </c>
      <c r="N20" s="2">
        <v>0.9843074479629902</v>
      </c>
      <c r="O20" s="2">
        <v>1.0119338158297029</v>
      </c>
      <c r="P20" s="2">
        <v>0.9986304182002286</v>
      </c>
      <c r="Q20" s="2">
        <v>0.9621920493631572</v>
      </c>
      <c r="R20" s="2">
        <v>0.9346120278220511</v>
      </c>
      <c r="S20" s="2">
        <v>0.987669020227285</v>
      </c>
      <c r="T20" s="2">
        <v>1.0504578824742645</v>
      </c>
      <c r="U20" s="2">
        <v>1.008456761625429</v>
      </c>
      <c r="V20" s="2"/>
      <c r="W20" s="2">
        <f>AVERAGE(B20:U20)</f>
        <v>0.9926093373816464</v>
      </c>
      <c r="X20" s="2">
        <f>STDEV(B20:U20)</f>
        <v>0.029321617686740385</v>
      </c>
      <c r="Y20" s="4">
        <v>1</v>
      </c>
    </row>
    <row r="21" spans="1:25" ht="12.75">
      <c r="A21" s="1" t="s">
        <v>43</v>
      </c>
      <c r="B21" s="2">
        <v>1.0007955182395556</v>
      </c>
      <c r="C21" s="2">
        <v>1.020013007106233</v>
      </c>
      <c r="D21" s="2">
        <v>0.9972842739611444</v>
      </c>
      <c r="E21" s="2">
        <v>1.008268358916308</v>
      </c>
      <c r="F21" s="2">
        <v>0.9752054926149903</v>
      </c>
      <c r="G21" s="2">
        <v>1.0064725705176405</v>
      </c>
      <c r="H21" s="2">
        <v>0.9657155521418339</v>
      </c>
      <c r="I21" s="2">
        <v>0.996833761300243</v>
      </c>
      <c r="J21" s="2">
        <v>0.9427212207590779</v>
      </c>
      <c r="K21" s="2">
        <v>1.0232683306485955</v>
      </c>
      <c r="L21" s="2">
        <v>0.9834950278797796</v>
      </c>
      <c r="M21" s="2">
        <v>1.0286557426026688</v>
      </c>
      <c r="N21" s="2">
        <v>0.9696105042230423</v>
      </c>
      <c r="O21" s="2">
        <v>1.0145447380802208</v>
      </c>
      <c r="P21" s="2">
        <v>0.9950808320130787</v>
      </c>
      <c r="Q21" s="2">
        <v>0.9938424691488733</v>
      </c>
      <c r="R21" s="2">
        <v>0.9677228649787877</v>
      </c>
      <c r="S21" s="2">
        <v>0.9867381941240951</v>
      </c>
      <c r="T21" s="2">
        <v>1.0520865482315747</v>
      </c>
      <c r="U21" s="2">
        <v>0.994457990649449</v>
      </c>
      <c r="V21" s="2"/>
      <c r="W21" s="2">
        <f>AVERAGE(B21:U21)</f>
        <v>0.9961406499068595</v>
      </c>
      <c r="X21" s="2">
        <f>STDEV(B21:U21)</f>
        <v>0.025231087539544964</v>
      </c>
      <c r="Y21" s="4">
        <v>1</v>
      </c>
    </row>
    <row r="22" spans="1:25" ht="12.75">
      <c r="A22" s="1" t="s">
        <v>39</v>
      </c>
      <c r="B22" s="2">
        <v>0.002552694476456279</v>
      </c>
      <c r="C22" s="2">
        <v>0.005197397751422573</v>
      </c>
      <c r="D22" s="2">
        <v>0.001934721717815782</v>
      </c>
      <c r="E22" s="2">
        <v>0.0026612343772875716</v>
      </c>
      <c r="F22" s="2">
        <v>0.004042062186718228</v>
      </c>
      <c r="G22" s="2">
        <v>0.002244326306902454</v>
      </c>
      <c r="H22" s="2">
        <v>0.008413342776020445</v>
      </c>
      <c r="I22" s="2">
        <v>0.002857927875555694</v>
      </c>
      <c r="J22" s="2">
        <v>0.007842117655115952</v>
      </c>
      <c r="K22" s="2">
        <v>0.0019524180612132199</v>
      </c>
      <c r="L22" s="2">
        <v>0.0018940520497003413</v>
      </c>
      <c r="M22" s="2">
        <v>0.001976986070624524</v>
      </c>
      <c r="N22" s="2">
        <v>0.0018705877366995934</v>
      </c>
      <c r="O22" s="2">
        <v>0.0025877641354457473</v>
      </c>
      <c r="P22" s="2">
        <v>0.005070357772653226</v>
      </c>
      <c r="Q22" s="2">
        <v>0.0019280446502106397</v>
      </c>
      <c r="R22" s="2">
        <v>0.0025542181634428704</v>
      </c>
      <c r="S22" s="2">
        <v>0.004089863288161639</v>
      </c>
      <c r="T22" s="2">
        <v>0.002346040604087119</v>
      </c>
      <c r="U22" s="2">
        <v>0.008663747760021094</v>
      </c>
      <c r="V22" s="2"/>
      <c r="W22" s="2">
        <f>AVERAGE(B22:U22)</f>
        <v>0.0036339952707777484</v>
      </c>
      <c r="X22" s="2">
        <f>STDEV(B22:U22)</f>
        <v>0.0022572343880786815</v>
      </c>
      <c r="Y22" s="4"/>
    </row>
    <row r="23" spans="1:25" ht="12.75">
      <c r="A23" s="1" t="s">
        <v>37</v>
      </c>
      <c r="B23" s="2">
        <v>0.004724354901129651</v>
      </c>
      <c r="C23" s="2">
        <v>0.001068777053968327</v>
      </c>
      <c r="D23" s="2">
        <v>0.003713269328738739</v>
      </c>
      <c r="E23" s="2">
        <v>0.003830736960296529</v>
      </c>
      <c r="F23" s="2">
        <v>0.00460355463696369</v>
      </c>
      <c r="G23" s="2">
        <v>0.005274473492109235</v>
      </c>
      <c r="H23" s="2">
        <v>0.008714548564272862</v>
      </c>
      <c r="I23" s="2">
        <v>0.003134376477232883</v>
      </c>
      <c r="J23" s="2">
        <v>0.003969548812479356</v>
      </c>
      <c r="K23" s="2">
        <v>0.0042825526124248</v>
      </c>
      <c r="L23" s="2">
        <v>0.00415452905023445</v>
      </c>
      <c r="M23" s="2">
        <v>0.003794386382182928</v>
      </c>
      <c r="N23" s="2">
        <v>0.003077295748430048</v>
      </c>
      <c r="O23" s="2">
        <v>0.004789259462508201</v>
      </c>
      <c r="P23" s="2">
        <v>0.0010426529394134735</v>
      </c>
      <c r="Q23" s="2">
        <v>0.0037004541780554247</v>
      </c>
      <c r="R23" s="2">
        <v>0.003676691540913464</v>
      </c>
      <c r="S23" s="2">
        <v>0.0046579959028415045</v>
      </c>
      <c r="T23" s="2">
        <v>0.005513515989013121</v>
      </c>
      <c r="U23" s="2">
        <v>0.008973918288281873</v>
      </c>
      <c r="V23" s="2"/>
      <c r="W23" s="2">
        <f>AVERAGE(B23:U23)</f>
        <v>0.004334844616074527</v>
      </c>
      <c r="X23" s="2">
        <f>STDEV(B23:U23)</f>
        <v>0.0019190866851277778</v>
      </c>
      <c r="Y23" s="4"/>
    </row>
    <row r="24" spans="1:25" ht="12.75">
      <c r="A24" s="1" t="s">
        <v>78</v>
      </c>
      <c r="B24" s="2">
        <v>0.997715535744393</v>
      </c>
      <c r="C24" s="2">
        <v>0.9495689655720486</v>
      </c>
      <c r="D24" s="2">
        <v>1.044605679619205</v>
      </c>
      <c r="E24" s="2">
        <v>1.0255226149144867</v>
      </c>
      <c r="F24" s="2">
        <v>1.0427858385236302</v>
      </c>
      <c r="G24" s="2">
        <v>0.9851297798517973</v>
      </c>
      <c r="H24" s="2">
        <v>1.039125143607092</v>
      </c>
      <c r="I24" s="2">
        <v>1.005924250852155</v>
      </c>
      <c r="J24" s="2">
        <v>1.0994738541473275</v>
      </c>
      <c r="K24" s="2">
        <v>0.9545584340591261</v>
      </c>
      <c r="L24" s="2">
        <v>1.0221847690099797</v>
      </c>
      <c r="M24" s="2">
        <v>0.9216918134074422</v>
      </c>
      <c r="N24" s="2">
        <v>1.0382867135811422</v>
      </c>
      <c r="O24" s="2">
        <v>0.970207569550634</v>
      </c>
      <c r="P24" s="2">
        <v>0.9996876456385181</v>
      </c>
      <c r="Q24" s="2">
        <v>1.0513540920403128</v>
      </c>
      <c r="R24" s="2">
        <v>1.1049222709076594</v>
      </c>
      <c r="S24" s="2">
        <v>1.0196399816917807</v>
      </c>
      <c r="T24" s="2">
        <v>0.8938145786128395</v>
      </c>
      <c r="U24" s="2">
        <v>0.9807639368770138</v>
      </c>
      <c r="V24" s="2"/>
      <c r="W24" s="2">
        <f>AVERAGE(B24:U24)</f>
        <v>1.0073481734104295</v>
      </c>
      <c r="X24" s="2">
        <f>STDEV(B24:U24)</f>
        <v>0.05348004718786895</v>
      </c>
      <c r="Y24" s="4">
        <v>1</v>
      </c>
    </row>
    <row r="25" spans="1:31" ht="12.75">
      <c r="A25" s="1" t="s">
        <v>36</v>
      </c>
      <c r="B25" s="2">
        <f>SUM(B20:B24)</f>
        <v>3.004008082850838</v>
      </c>
      <c r="C25" s="2">
        <f aca="true" t="shared" si="1" ref="C25:U25">SUM(C20:C24)</f>
        <v>2.99949967717446</v>
      </c>
      <c r="D25" s="2">
        <f t="shared" si="1"/>
        <v>3.0130621893113814</v>
      </c>
      <c r="E25" s="2">
        <f t="shared" si="1"/>
        <v>3.0140531945013196</v>
      </c>
      <c r="F25" s="2">
        <f t="shared" si="1"/>
        <v>3.0027623874628047</v>
      </c>
      <c r="G25" s="2">
        <f t="shared" si="1"/>
        <v>3.004035666917577</v>
      </c>
      <c r="H25" s="2">
        <f t="shared" si="1"/>
        <v>3.0012783090898996</v>
      </c>
      <c r="I25" s="2">
        <f t="shared" si="1"/>
        <v>3.002963207689974</v>
      </c>
      <c r="J25" s="2">
        <f t="shared" si="1"/>
        <v>3.0011667649395095</v>
      </c>
      <c r="K25" s="2">
        <f t="shared" si="1"/>
        <v>3.0039737928137007</v>
      </c>
      <c r="L25" s="2">
        <f t="shared" si="1"/>
        <v>3.000883115992486</v>
      </c>
      <c r="M25" s="2">
        <f t="shared" si="1"/>
        <v>2.9980908609574883</v>
      </c>
      <c r="N25" s="2">
        <f t="shared" si="1"/>
        <v>2.997152549252304</v>
      </c>
      <c r="O25" s="2">
        <f t="shared" si="1"/>
        <v>3.0040631470585115</v>
      </c>
      <c r="P25" s="2">
        <f t="shared" si="1"/>
        <v>2.999511906563892</v>
      </c>
      <c r="Q25" s="2">
        <f t="shared" si="1"/>
        <v>3.013017109380609</v>
      </c>
      <c r="R25" s="2">
        <f t="shared" si="1"/>
        <v>3.013488073412854</v>
      </c>
      <c r="S25" s="2">
        <f t="shared" si="1"/>
        <v>3.002795055234164</v>
      </c>
      <c r="T25" s="2">
        <f t="shared" si="1"/>
        <v>3.0042185659117786</v>
      </c>
      <c r="U25" s="2">
        <f t="shared" si="1"/>
        <v>3.0013163552001947</v>
      </c>
      <c r="V25" s="2"/>
      <c r="W25" s="2">
        <f>AVERAGE(B25:U25)</f>
        <v>3.004067000585787</v>
      </c>
      <c r="X25" s="2">
        <f>STDEV(B25:U25)</f>
        <v>0.005196645890056023</v>
      </c>
      <c r="Y25" s="2"/>
      <c r="Z25" s="2"/>
      <c r="AA25" s="2"/>
      <c r="AB25" s="2"/>
      <c r="AC25" s="2"/>
      <c r="AD25" s="2"/>
      <c r="AE25" s="2"/>
    </row>
    <row r="26" spans="2:31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2:29" ht="20.25">
      <c r="B27" s="2"/>
      <c r="C27" s="2"/>
      <c r="D27" s="2"/>
      <c r="E27" s="2"/>
      <c r="F27" s="2" t="s">
        <v>72</v>
      </c>
      <c r="G27" s="2"/>
      <c r="H27" s="2"/>
      <c r="I27" s="3" t="s">
        <v>68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2:29" ht="20.25">
      <c r="B28" s="2"/>
      <c r="C28" s="2"/>
      <c r="D28" s="2"/>
      <c r="E28" s="2"/>
      <c r="F28" s="2" t="s">
        <v>73</v>
      </c>
      <c r="G28" s="2"/>
      <c r="H28" s="2"/>
      <c r="I28" s="3" t="s">
        <v>69</v>
      </c>
      <c r="J28" s="2"/>
      <c r="K28" s="2"/>
      <c r="L28" s="2"/>
      <c r="N28" s="2" t="s">
        <v>70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2:31" ht="18.75">
      <c r="B29" s="2"/>
      <c r="C29" s="2"/>
      <c r="D29" s="2"/>
      <c r="E29" s="2"/>
      <c r="F29" s="2"/>
      <c r="G29" s="2"/>
      <c r="H29" s="2"/>
      <c r="I29" s="2" t="s">
        <v>82</v>
      </c>
      <c r="J29" s="2"/>
      <c r="K29" s="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2:31" ht="18.75">
      <c r="B30" s="2"/>
      <c r="C30" s="2"/>
      <c r="D30" s="2"/>
      <c r="E30" s="2"/>
      <c r="F30" s="2"/>
      <c r="G30" s="2"/>
      <c r="H30" s="2"/>
      <c r="I30" s="2"/>
      <c r="J30" s="2"/>
      <c r="K30" s="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24" ht="12.75">
      <c r="A31" s="1" t="s">
        <v>47</v>
      </c>
      <c r="B31" s="1" t="s">
        <v>48</v>
      </c>
      <c r="C31" s="1" t="s">
        <v>49</v>
      </c>
      <c r="D31" s="1" t="s">
        <v>50</v>
      </c>
      <c r="E31" s="1" t="s">
        <v>51</v>
      </c>
      <c r="F31" s="1" t="s">
        <v>52</v>
      </c>
      <c r="G31" s="1" t="s">
        <v>53</v>
      </c>
      <c r="H31" s="1" t="s">
        <v>54</v>
      </c>
      <c r="W31" s="2"/>
      <c r="X31" s="2"/>
    </row>
    <row r="32" spans="1:24" ht="12.75">
      <c r="A32" s="1" t="s">
        <v>55</v>
      </c>
      <c r="B32" s="1" t="s">
        <v>37</v>
      </c>
      <c r="C32" s="1" t="s">
        <v>56</v>
      </c>
      <c r="D32" s="1">
        <v>20</v>
      </c>
      <c r="E32" s="1">
        <v>10</v>
      </c>
      <c r="F32" s="1">
        <v>600</v>
      </c>
      <c r="G32" s="1">
        <v>-600</v>
      </c>
      <c r="H32" s="1" t="s">
        <v>57</v>
      </c>
      <c r="W32" s="2"/>
      <c r="X32" s="2"/>
    </row>
    <row r="33" spans="1:24" ht="12.75">
      <c r="A33" s="1" t="s">
        <v>55</v>
      </c>
      <c r="B33" s="1" t="s">
        <v>38</v>
      </c>
      <c r="C33" s="1" t="s">
        <v>56</v>
      </c>
      <c r="D33" s="1">
        <v>20</v>
      </c>
      <c r="E33" s="1">
        <v>10</v>
      </c>
      <c r="F33" s="1">
        <v>350</v>
      </c>
      <c r="G33" s="1">
        <v>-550</v>
      </c>
      <c r="H33" s="1" t="s">
        <v>58</v>
      </c>
      <c r="W33" s="2"/>
      <c r="X33" s="2"/>
    </row>
    <row r="34" spans="1:24" ht="12.75">
      <c r="A34" s="1" t="s">
        <v>55</v>
      </c>
      <c r="B34" s="1" t="s">
        <v>39</v>
      </c>
      <c r="C34" s="1" t="s">
        <v>56</v>
      </c>
      <c r="D34" s="1">
        <v>20</v>
      </c>
      <c r="E34" s="1">
        <v>10</v>
      </c>
      <c r="F34" s="1">
        <v>600</v>
      </c>
      <c r="G34" s="1">
        <v>-600</v>
      </c>
      <c r="H34" s="1" t="s">
        <v>59</v>
      </c>
      <c r="W34" s="2"/>
      <c r="X34" s="2"/>
    </row>
    <row r="35" spans="1:24" ht="12.75">
      <c r="A35" s="1" t="s">
        <v>55</v>
      </c>
      <c r="B35" s="1" t="s">
        <v>40</v>
      </c>
      <c r="C35" s="1" t="s">
        <v>56</v>
      </c>
      <c r="D35" s="1">
        <v>20</v>
      </c>
      <c r="E35" s="1">
        <v>10</v>
      </c>
      <c r="F35" s="1">
        <v>601</v>
      </c>
      <c r="G35" s="1">
        <v>-600</v>
      </c>
      <c r="H35" s="1" t="s">
        <v>59</v>
      </c>
      <c r="W35" s="2"/>
      <c r="X35" s="2"/>
    </row>
    <row r="36" spans="1:24" ht="12.75">
      <c r="A36" s="1" t="s">
        <v>60</v>
      </c>
      <c r="B36" s="1" t="s">
        <v>41</v>
      </c>
      <c r="C36" s="1" t="s">
        <v>56</v>
      </c>
      <c r="D36" s="1">
        <v>20</v>
      </c>
      <c r="E36" s="1">
        <v>10</v>
      </c>
      <c r="F36" s="1">
        <v>2500</v>
      </c>
      <c r="G36" s="1">
        <v>-2500</v>
      </c>
      <c r="H36" s="1" t="s">
        <v>61</v>
      </c>
      <c r="W36" s="2"/>
      <c r="X36" s="2"/>
    </row>
    <row r="37" spans="1:24" ht="12.75">
      <c r="A37" s="1" t="s">
        <v>62</v>
      </c>
      <c r="B37" s="1" t="s">
        <v>42</v>
      </c>
      <c r="C37" s="1" t="s">
        <v>56</v>
      </c>
      <c r="D37" s="1">
        <v>20</v>
      </c>
      <c r="E37" s="1">
        <v>10</v>
      </c>
      <c r="F37" s="1">
        <v>500</v>
      </c>
      <c r="G37" s="1">
        <v>-500</v>
      </c>
      <c r="H37" s="1" t="s">
        <v>59</v>
      </c>
      <c r="W37" s="2"/>
      <c r="X37" s="2"/>
    </row>
    <row r="38" spans="1:24" ht="12.75">
      <c r="A38" s="1" t="s">
        <v>62</v>
      </c>
      <c r="B38" s="1" t="s">
        <v>43</v>
      </c>
      <c r="C38" s="1" t="s">
        <v>56</v>
      </c>
      <c r="D38" s="1">
        <v>20</v>
      </c>
      <c r="E38" s="1">
        <v>10</v>
      </c>
      <c r="F38" s="1">
        <v>500</v>
      </c>
      <c r="G38" s="1">
        <v>-500</v>
      </c>
      <c r="H38" s="1" t="s">
        <v>63</v>
      </c>
      <c r="W38" s="2"/>
      <c r="X38" s="2"/>
    </row>
    <row r="39" spans="1:24" ht="12.75">
      <c r="A39" s="1" t="s">
        <v>62</v>
      </c>
      <c r="B39" s="1" t="s">
        <v>44</v>
      </c>
      <c r="C39" s="1" t="s">
        <v>56</v>
      </c>
      <c r="D39" s="1">
        <v>20</v>
      </c>
      <c r="E39" s="1">
        <v>10</v>
      </c>
      <c r="F39" s="1">
        <v>500</v>
      </c>
      <c r="G39" s="1">
        <v>-500</v>
      </c>
      <c r="H39" s="1" t="s">
        <v>64</v>
      </c>
      <c r="W39" s="2"/>
      <c r="X39" s="2"/>
    </row>
    <row r="40" spans="1:24" ht="12.75">
      <c r="A40" s="1" t="s">
        <v>65</v>
      </c>
      <c r="B40" s="1" t="s">
        <v>45</v>
      </c>
      <c r="C40" s="1" t="s">
        <v>56</v>
      </c>
      <c r="D40" s="1">
        <v>20</v>
      </c>
      <c r="E40" s="1">
        <v>10</v>
      </c>
      <c r="F40" s="1">
        <v>500</v>
      </c>
      <c r="G40" s="1">
        <v>-500</v>
      </c>
      <c r="H40" s="1" t="s">
        <v>66</v>
      </c>
      <c r="W40" s="2"/>
      <c r="X40" s="2"/>
    </row>
    <row r="41" spans="1:24" ht="12.75">
      <c r="A41" s="1" t="s">
        <v>65</v>
      </c>
      <c r="B41" s="1" t="s">
        <v>46</v>
      </c>
      <c r="C41" s="1" t="s">
        <v>56</v>
      </c>
      <c r="D41" s="1">
        <v>20</v>
      </c>
      <c r="E41" s="1">
        <v>10</v>
      </c>
      <c r="F41" s="1">
        <v>200</v>
      </c>
      <c r="G41" s="1">
        <v>-500</v>
      </c>
      <c r="H41" s="1" t="s">
        <v>67</v>
      </c>
      <c r="W41" s="2"/>
      <c r="X41" s="2"/>
    </row>
    <row r="42" spans="23:24" ht="12.75">
      <c r="W42" s="2"/>
      <c r="X42" s="2"/>
    </row>
    <row r="43" spans="23:24" ht="12.75">
      <c r="W43" s="2"/>
      <c r="X43" s="2"/>
    </row>
    <row r="44" spans="2:23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2006-12-26T23:18:36Z</dcterms:created>
  <dcterms:modified xsi:type="dcterms:W3CDTF">2008-01-30T21:55:01Z</dcterms:modified>
  <cp:category/>
  <cp:version/>
  <cp:contentType/>
  <cp:contentStatus/>
</cp:coreProperties>
</file>