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740" windowHeight="13180" activeTab="0"/>
  </bookViews>
  <sheets>
    <sheet name="El-Ox" sheetId="1" r:id="rId1"/>
    <sheet name="Sheet1" sheetId="2" r:id="rId2"/>
    <sheet name="Stat" sheetId="3" r:id="rId3"/>
    <sheet name="Full" sheetId="4" r:id="rId4"/>
    <sheet name="Cal" sheetId="5" r:id="rId5"/>
  </sheets>
  <definedNames/>
  <calcPr fullCalcOnLoad="1"/>
</workbook>
</file>

<file path=xl/sharedStrings.xml><?xml version="1.0" encoding="utf-8"?>
<sst xmlns="http://schemas.openxmlformats.org/spreadsheetml/2006/main" count="664" uniqueCount="152">
  <si>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</si>
  <si>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</si>
  <si>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</si>
  <si>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</si>
  <si>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</si>
  <si>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</si>
  <si>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</si>
  <si>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</si>
  <si>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</si>
  <si>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</si>
  <si>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</si>
  <si>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</si>
  <si>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</si>
  <si>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</si>
  <si>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</si>
  <si>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</si>
  <si>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</si>
  <si>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</si>
  <si>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</si>
  <si>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</si>
  <si>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</si>
  <si>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12882.    Y = 27048.    Z = 273.   Comment : R120156-area1.</t>
  </si>
  <si>
    <t>Na</t>
  </si>
  <si>
    <t>Mg</t>
  </si>
  <si>
    <t>Ca</t>
  </si>
  <si>
    <t>K</t>
  </si>
  <si>
    <t>Si</t>
  </si>
  <si>
    <t>Cu</t>
  </si>
  <si>
    <t>Fe</t>
  </si>
  <si>
    <t>Al</t>
  </si>
  <si>
    <t>O</t>
  </si>
  <si>
    <t>Total</t>
  </si>
  <si>
    <t>Formula</t>
  </si>
  <si>
    <t>Oxide</t>
  </si>
  <si>
    <t>Na2O</t>
  </si>
  <si>
    <t>MgO</t>
  </si>
  <si>
    <t>CaO</t>
  </si>
  <si>
    <t>K2O</t>
  </si>
  <si>
    <t>SiO2</t>
  </si>
  <si>
    <t>CuO</t>
  </si>
  <si>
    <t>FeO</t>
  </si>
  <si>
    <t>Al2O3</t>
  </si>
  <si>
    <t>2 / 1 .     X = 12921.    Y = 27077.    Z = 272.   Comment : R120156-area1.</t>
  </si>
  <si>
    <t>3 / 1 .     X = 12903.    Y = 27059.    Z = 271.   Comment : R120156-area1.</t>
  </si>
  <si>
    <t>4 / 1 .     X = 12860.    Y = 27079.    Z = 272.   Comment : R120156-area1.</t>
  </si>
  <si>
    <t>5 / 1 .     X = 12879.    Y = 27061.    Z = 272.   Comment : R120156-area1.</t>
  </si>
  <si>
    <t>6 / 1 .     X = 12884.    Y = 27042.    Z = 272.   Comment : R120156-area1.</t>
  </si>
  <si>
    <t>7 / 1 .     X = 12839.    Y = 27047.    Z = 272.   Comment : R120156-area1.</t>
  </si>
  <si>
    <t>8 / 1 .     X = 12817.    Y = 27042.    Z = 272.   Comment : R120156-area1.</t>
  </si>
  <si>
    <t>9 / 1 .     X = 12807.    Y = 27028.    Z = 271.   Comment : R120156-area1.</t>
  </si>
  <si>
    <t>10 / 1 .     X = 12822.    Y = 27025.    Z = 272.   Comment : R120156-area1.</t>
  </si>
  <si>
    <t>11 / 1 .     X = 12863.    Y = 27033.    Z = 272.   Comment : R120156-area1.</t>
  </si>
  <si>
    <t>12 / 1 .     X = 13090.    Y = 27171.    Z = 269.   Comment : R120156-multipleareas</t>
  </si>
  <si>
    <t>13 / 1 .     X = 12714.    Y = 27224.    Z = 273.   Comment : R120156-multipleareas</t>
  </si>
  <si>
    <t>14 / 1 .     X = 12813.    Y = 27295.    Z = 272.   Comment : R120156-multipleareas</t>
  </si>
  <si>
    <t>15 / 1 .     X = 12815.    Y = 27142.    Z = 272.   Comment : R120156-multipleareas</t>
  </si>
  <si>
    <t>16 / 1 .     X = 13222.    Y = 27234.    Z = 269.   Comment : R120156-multipleareas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</si>
  <si>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</si>
  <si>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</si>
  <si>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</si>
  <si>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</si>
  <si>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</si>
  <si>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</si>
  <si>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</si>
  <si>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</si>
  <si>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</si>
  <si>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R120156-area1.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</si>
  <si>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</si>
  <si>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</si>
  <si>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</si>
  <si>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</si>
  <si>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</si>
  <si>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</si>
  <si>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</si>
  <si>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</si>
  <si>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</si>
  <si>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</si>
  <si>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</si>
  <si>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>R120156-multipleareas</t>
  </si>
  <si>
    <t xml:space="preserve">13 / 1 . </t>
  </si>
  <si>
    <t xml:space="preserve">14 / 1 . </t>
  </si>
  <si>
    <t xml:space="preserve">15 / 1 . </t>
  </si>
  <si>
    <t xml:space="preserve">16 / 1 . </t>
  </si>
  <si>
    <t xml:space="preserve">FileName :   R120156.qtiDat </t>
  </si>
  <si>
    <t xml:space="preserve">Setup Name :  R120156.qtiSet </t>
  </si>
  <si>
    <t xml:space="preserve">Date :  5-Dec-2012 </t>
  </si>
  <si>
    <t xml:space="preserve">Spectromers Conditions :   Sp1 TAP,  Sp4 TAP,  Sp2 LPET,  Sp3 LPET,  Sp1 TAP,  Sp5 LLIF,  Sp5 LLIF,  Sp4 TAP </t>
  </si>
  <si>
    <t xml:space="preserve">Full Spectromers Conditions :   Sp1 TAP(2d= 25.745,K= 0.00218),  Sp4 TAP(2d= 25.745,K= 0.00218),  Sp2 LPET(2d= 8.75,K= 0.000144),  Sp3 LPET(2d= 8.75,K= 0.000144),  Sp1 TAP(2d= 25.745,K= 0.00218),  Sp5 LLIF(2d= 4.0267,K= 0.000058),  Sp5 LLIF(2d= 4.0267,K= 0.000058),  Sp4 TAP(2d= 25.745,K= 0.00218) </t>
  </si>
  <si>
    <t xml:space="preserve">Column Conditions :  Cond 1 : 15keV 10nA  </t>
  </si>
  <si>
    <t xml:space="preserve">User Name :  SX </t>
  </si>
  <si>
    <t xml:space="preserve">DataSet Comment :  R120156-area1. </t>
  </si>
  <si>
    <t xml:space="preserve">Comment :   </t>
  </si>
  <si>
    <t xml:space="preserve">Analysis Date :  12/4/2012 8:36:55 PM </t>
  </si>
  <si>
    <t xml:space="preserve">Project Name :  marcelo </t>
  </si>
  <si>
    <t xml:space="preserve">Sample Name :  12_4_12 </t>
  </si>
  <si>
    <t xml:space="preserve">Pha Parameters :  </t>
  </si>
  <si>
    <t>Bias</t>
  </si>
  <si>
    <t>Gain</t>
  </si>
  <si>
    <t>Dtime</t>
  </si>
  <si>
    <t>Blin</t>
  </si>
  <si>
    <t>Wind</t>
  </si>
  <si>
    <t>Mode</t>
  </si>
  <si>
    <t xml:space="preserve">  Sp1(Na Ka)</t>
  </si>
  <si>
    <t>Diff</t>
  </si>
  <si>
    <t xml:space="preserve">  Sp4(Mg Ka)</t>
  </si>
  <si>
    <t xml:space="preserve">  Sp2(Ca Ka)</t>
  </si>
  <si>
    <t xml:space="preserve">  Sp3(K  Ka)</t>
  </si>
  <si>
    <t xml:space="preserve">  Sp1(Si Ka)</t>
  </si>
  <si>
    <t xml:space="preserve">  Sp5(Cu Ka)</t>
  </si>
  <si>
    <t xml:space="preserve">  Sp5(Fe Ka)</t>
  </si>
  <si>
    <t xml:space="preserve">  Sp4(Al Ka)</t>
  </si>
  <si>
    <t xml:space="preserve">Diff </t>
  </si>
  <si>
    <t xml:space="preserve">Peak Position :   Sp1 46328 (-600, 600),  Sp4 38492 (-600, 600),  Sp2 38389 (-600, 600),  Sp3 42765 (-600, 600),  Sp1 27739 (-600, 600),  Sp5 38245 (-500, 500),  Sp5 48073 (-500, 500),  Sp4 32471 (-600, 600) </t>
  </si>
  <si>
    <t xml:space="preserve">Current Sample Position :   X = 12882 Y = 27048 Z = 273 </t>
  </si>
  <si>
    <t xml:space="preserve">Standard Name :   </t>
  </si>
  <si>
    <t xml:space="preserve"> Na On albite-Cr </t>
  </si>
  <si>
    <t xml:space="preserve"> Mg, Ca, Si On diopside </t>
  </si>
  <si>
    <t xml:space="preserve"> K  On kspar-OR1 </t>
  </si>
  <si>
    <t xml:space="preserve"> Cu On chalcopy3 </t>
  </si>
  <si>
    <t xml:space="preserve"> Fe On fayalite </t>
  </si>
  <si>
    <t xml:space="preserve"> Al On anor-hk </t>
  </si>
  <si>
    <t xml:space="preserve">Standard composition :   </t>
  </si>
  <si>
    <t xml:space="preserve"> albite-Cr = Si : 31.96%, Al : 10.39%, Fe : 0.01%, Ca : 0.01%, Na : 8.77%, K  : 0.02%, O  : 48.72% </t>
  </si>
  <si>
    <t xml:space="preserve"> diopside = Si : 25.93%, Mg : 11.23%, Ca : 18.51%, O  : 44.32% </t>
  </si>
  <si>
    <t xml:space="preserve"> kspar-OR1 = Si : 30.1%, Al : 9.83%, Fe : 0.02%, Na : 0.85%, K  : 12.39%, Ba : 0.73%, Sr : 0.03%, Rb : 0.03%, H  : 0.01%, O  : 46.04% </t>
  </si>
  <si>
    <t xml:space="preserve"> chalcopy3 = Cu : 34.44%, Fe : 30.45%, Si : 0.21%, S  : 34.93% </t>
  </si>
  <si>
    <t xml:space="preserve"> fayalite = Si : 13.84%, Ti : 0.01%, Al : 0.05%, Fe : 52.24%, Mn : 1.55%, Mg : 0.06%, Ca : 0.21%, Zn : 0.38%, O  : 31.45% </t>
  </si>
  <si>
    <t xml:space="preserve"> anor-hk = Si : 20.57%, Al : 18.98%, Fe : 0.38%, Mg : 0.05%, Ca : 13.71%, Na : 0.44%, O  : 46.08% </t>
  </si>
  <si>
    <t xml:space="preserve">Calibration file name (Element intensity cps/nA) :   </t>
  </si>
  <si>
    <t xml:space="preserve"> Na : albite-Cr_NaSp1_052.calDat (Na : 68.5 cps/nA) </t>
  </si>
  <si>
    <t xml:space="preserve"> Mg : diopside_MgSp4_SiSp1_001.calDat (Mg : 148.0 cps/nA) </t>
  </si>
  <si>
    <t xml:space="preserve"> Ca, Si : diopside_SiSp1_CaSp2_002.calDat (Ca : 411.3 cps/nA, Si : 524.2 cps/nA) </t>
  </si>
  <si>
    <t xml:space="preserve"> K  : kspar-OR1_K Sp2_K Sp3_001.calDat (K  : 194.2 cps/nA) </t>
  </si>
  <si>
    <t xml:space="preserve"> Cu : chalcopy3_CuSp5_002.calDat (Cu : 129.2 cps/nA) </t>
  </si>
  <si>
    <t xml:space="preserve"> Fe : fayalite_FeSp5_041.calDat (Fe : 276.2 cps/nA) </t>
  </si>
  <si>
    <t xml:space="preserve"> Al : anor-hk_AlSp4_020.calDat (Al : 334.8 cps/nA) </t>
  </si>
  <si>
    <t xml:space="preserve">Beam Size :  5 µm </t>
  </si>
  <si>
    <t>mol wt.</t>
  </si>
  <si>
    <t>Oxide Averages</t>
  </si>
  <si>
    <t>wt pt.</t>
  </si>
  <si>
    <t>mols M</t>
  </si>
  <si>
    <t>mols O</t>
  </si>
  <si>
    <t>mol Mox</t>
  </si>
  <si>
    <t>total O</t>
  </si>
  <si>
    <t>mol scalar</t>
  </si>
  <si>
    <t>mol Ratio</t>
  </si>
  <si>
    <t>chemical formula</t>
  </si>
  <si>
    <t>assuming 8(Si+Al) atoms and one water molecule from crystal structure</t>
  </si>
  <si>
    <t>moles</t>
  </si>
  <si>
    <t>H2O</t>
  </si>
  <si>
    <t>(Na1.98Mg0.01)(Ca0.98Cu.02)Cu2.00Si8O20.00(H2O)</t>
  </si>
  <si>
    <t>fixed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</si>
</sst>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I14">
      <selection activeCell="Y34" sqref="Y34"/>
    </sheetView>
  </sheetViews>
  <sheetFormatPr defaultColWidth="8.8515625" defaultRowHeight="15"/>
  <cols>
    <col min="1" max="4" width="8.8515625" style="0" customWidth="1"/>
    <col min="5" max="5" width="14.421875" style="0" customWidth="1"/>
    <col min="6" max="7" width="8.8515625" style="0" customWidth="1"/>
    <col min="8" max="8" width="20.140625" style="0" customWidth="1"/>
  </cols>
  <sheetData>
    <row r="1" spans="2:27" ht="13.5">
      <c r="B1" t="s">
        <v>57</v>
      </c>
      <c r="I1" t="s">
        <v>1</v>
      </c>
      <c r="R1" t="s">
        <v>57</v>
      </c>
      <c r="S1" t="s">
        <v>33</v>
      </c>
      <c r="AA1" t="s">
        <v>57</v>
      </c>
    </row>
    <row r="2" spans="1:27" ht="13.5">
      <c r="A2" t="s">
        <v>58</v>
      </c>
      <c r="B2" t="s">
        <v>59</v>
      </c>
      <c r="C2" t="s">
        <v>60</v>
      </c>
      <c r="D2" t="s">
        <v>17</v>
      </c>
      <c r="E2" t="s">
        <v>61</v>
      </c>
      <c r="F2" t="s">
        <v>62</v>
      </c>
      <c r="G2" t="s">
        <v>63</v>
      </c>
      <c r="H2" t="s">
        <v>64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31</v>
      </c>
    </row>
    <row r="3" spans="1:27" ht="13.5">
      <c r="A3" t="s">
        <v>65</v>
      </c>
      <c r="B3">
        <v>12882</v>
      </c>
      <c r="C3">
        <v>27048</v>
      </c>
      <c r="D3">
        <v>273</v>
      </c>
      <c r="E3" s="1">
        <v>41247.85896990741</v>
      </c>
      <c r="F3">
        <v>1</v>
      </c>
      <c r="G3" t="s">
        <v>57</v>
      </c>
      <c r="H3" t="s">
        <v>66</v>
      </c>
      <c r="I3">
        <v>5.913968</v>
      </c>
      <c r="J3">
        <v>0.016909</v>
      </c>
      <c r="K3">
        <v>5.170175</v>
      </c>
      <c r="L3">
        <v>0.012863</v>
      </c>
      <c r="M3">
        <v>29.01737</v>
      </c>
      <c r="N3">
        <v>16.57651</v>
      </c>
      <c r="O3">
        <v>0.030002</v>
      </c>
      <c r="P3">
        <v>0.010282</v>
      </c>
      <c r="Q3">
        <v>41.38872</v>
      </c>
      <c r="R3">
        <v>98.13681</v>
      </c>
      <c r="S3">
        <v>7.971905</v>
      </c>
      <c r="T3">
        <v>0.02804</v>
      </c>
      <c r="U3">
        <v>7.234109</v>
      </c>
      <c r="V3">
        <v>0.015495</v>
      </c>
      <c r="W3">
        <v>62.079</v>
      </c>
      <c r="X3">
        <v>20.75023</v>
      </c>
      <c r="Y3">
        <v>0.038597</v>
      </c>
      <c r="Z3">
        <v>0.019428</v>
      </c>
      <c r="AA3">
        <v>98.13681</v>
      </c>
    </row>
    <row r="4" spans="1:27" ht="13.5">
      <c r="A4" t="s">
        <v>67</v>
      </c>
      <c r="B4">
        <v>12921</v>
      </c>
      <c r="C4">
        <v>27077</v>
      </c>
      <c r="D4">
        <v>272</v>
      </c>
      <c r="E4" s="1">
        <v>41247.860810185186</v>
      </c>
      <c r="F4">
        <v>2</v>
      </c>
      <c r="G4" t="s">
        <v>57</v>
      </c>
      <c r="H4" t="s">
        <v>66</v>
      </c>
      <c r="I4">
        <v>5.917598</v>
      </c>
      <c r="J4">
        <v>0.029441</v>
      </c>
      <c r="K4">
        <v>5.124083</v>
      </c>
      <c r="L4">
        <v>0.018832</v>
      </c>
      <c r="M4">
        <v>29.24274</v>
      </c>
      <c r="N4">
        <v>16.27304</v>
      </c>
      <c r="O4">
        <v>0.018314</v>
      </c>
      <c r="P4">
        <v>0.005941</v>
      </c>
      <c r="Q4">
        <v>41.55422</v>
      </c>
      <c r="R4">
        <v>98.18422</v>
      </c>
      <c r="S4">
        <v>7.976799</v>
      </c>
      <c r="T4">
        <v>0.048822</v>
      </c>
      <c r="U4">
        <v>7.169616</v>
      </c>
      <c r="V4">
        <v>0.022685</v>
      </c>
      <c r="W4">
        <v>62.56116</v>
      </c>
      <c r="X4">
        <v>20.37035</v>
      </c>
      <c r="Y4">
        <v>0.023561</v>
      </c>
      <c r="Z4">
        <v>0.011225</v>
      </c>
      <c r="AA4">
        <v>98.18422</v>
      </c>
    </row>
    <row r="5" spans="1:27" ht="13.5">
      <c r="A5" t="s">
        <v>68</v>
      </c>
      <c r="B5">
        <v>12903</v>
      </c>
      <c r="C5">
        <v>27059</v>
      </c>
      <c r="D5">
        <v>271</v>
      </c>
      <c r="E5" s="1">
        <v>41247.862592592595</v>
      </c>
      <c r="F5">
        <v>3</v>
      </c>
      <c r="G5" t="s">
        <v>57</v>
      </c>
      <c r="H5" t="s">
        <v>66</v>
      </c>
      <c r="I5">
        <v>5.840058</v>
      </c>
      <c r="J5">
        <v>0.020554</v>
      </c>
      <c r="K5">
        <v>5.163664</v>
      </c>
      <c r="L5">
        <v>0.009672</v>
      </c>
      <c r="M5">
        <v>29.03086</v>
      </c>
      <c r="N5">
        <v>16.83372</v>
      </c>
      <c r="O5">
        <v>0.008197</v>
      </c>
      <c r="P5">
        <v>0.005317</v>
      </c>
      <c r="Q5">
        <v>41.43162</v>
      </c>
      <c r="R5">
        <v>98.34366</v>
      </c>
      <c r="S5">
        <v>7.872277</v>
      </c>
      <c r="T5">
        <v>0.034085</v>
      </c>
      <c r="U5">
        <v>7.224999</v>
      </c>
      <c r="V5">
        <v>0.011651</v>
      </c>
      <c r="W5">
        <v>62.10786</v>
      </c>
      <c r="X5">
        <v>21.0722</v>
      </c>
      <c r="Y5">
        <v>0.010546</v>
      </c>
      <c r="Z5">
        <v>0.010047</v>
      </c>
      <c r="AA5">
        <v>98.34367</v>
      </c>
    </row>
    <row r="6" spans="1:27" ht="13.5">
      <c r="A6" t="s">
        <v>69</v>
      </c>
      <c r="B6">
        <v>12860</v>
      </c>
      <c r="C6">
        <v>27079</v>
      </c>
      <c r="D6">
        <v>272</v>
      </c>
      <c r="E6" s="1">
        <v>41247.864375</v>
      </c>
      <c r="F6">
        <v>4</v>
      </c>
      <c r="G6" t="s">
        <v>57</v>
      </c>
      <c r="H6" t="s">
        <v>66</v>
      </c>
      <c r="I6">
        <v>5.852654</v>
      </c>
      <c r="J6">
        <v>0.03571</v>
      </c>
      <c r="K6">
        <v>5.113327</v>
      </c>
      <c r="L6">
        <v>1E-05</v>
      </c>
      <c r="M6">
        <v>29.106</v>
      </c>
      <c r="N6">
        <v>16.73764</v>
      </c>
      <c r="O6">
        <v>0.020043</v>
      </c>
      <c r="P6">
        <v>1E-05</v>
      </c>
      <c r="Q6">
        <v>41.484</v>
      </c>
      <c r="R6">
        <v>98.3494</v>
      </c>
      <c r="S6">
        <v>7.889256</v>
      </c>
      <c r="T6">
        <v>0.059217</v>
      </c>
      <c r="U6">
        <v>7.154568</v>
      </c>
      <c r="V6">
        <v>1.2E-05</v>
      </c>
      <c r="W6">
        <v>62.2686</v>
      </c>
      <c r="X6">
        <v>20.95193</v>
      </c>
      <c r="Y6">
        <v>0.025786</v>
      </c>
      <c r="Z6">
        <v>1.9E-05</v>
      </c>
      <c r="AA6">
        <v>98.3494</v>
      </c>
    </row>
    <row r="7" spans="1:27" ht="13.5">
      <c r="A7" t="s">
        <v>70</v>
      </c>
      <c r="B7">
        <v>12879</v>
      </c>
      <c r="C7">
        <v>27061</v>
      </c>
      <c r="D7">
        <v>272</v>
      </c>
      <c r="E7" s="1">
        <v>41247.86618055555</v>
      </c>
      <c r="F7">
        <v>5</v>
      </c>
      <c r="G7" t="s">
        <v>57</v>
      </c>
      <c r="H7" t="s">
        <v>66</v>
      </c>
      <c r="I7">
        <v>5.994984</v>
      </c>
      <c r="J7">
        <v>0.022705</v>
      </c>
      <c r="K7">
        <v>5.144977</v>
      </c>
      <c r="L7">
        <v>0.007018</v>
      </c>
      <c r="M7">
        <v>28.9301</v>
      </c>
      <c r="N7">
        <v>16.51107</v>
      </c>
      <c r="O7">
        <v>0.001818</v>
      </c>
      <c r="P7">
        <v>1E-05</v>
      </c>
      <c r="Q7">
        <v>41.27636</v>
      </c>
      <c r="R7">
        <v>97.88905</v>
      </c>
      <c r="S7">
        <v>8.081113</v>
      </c>
      <c r="T7">
        <v>0.037651</v>
      </c>
      <c r="U7">
        <v>7.198853</v>
      </c>
      <c r="V7">
        <v>0.008454</v>
      </c>
      <c r="W7">
        <v>61.8923</v>
      </c>
      <c r="X7">
        <v>20.66832</v>
      </c>
      <c r="Y7">
        <v>0.002339</v>
      </c>
      <c r="Z7">
        <v>1.9E-05</v>
      </c>
      <c r="AA7">
        <v>97.88904</v>
      </c>
    </row>
    <row r="8" spans="1:27" ht="13.5">
      <c r="A8" t="s">
        <v>71</v>
      </c>
      <c r="B8">
        <v>12884</v>
      </c>
      <c r="C8">
        <v>27042</v>
      </c>
      <c r="D8">
        <v>272</v>
      </c>
      <c r="E8" s="1">
        <v>41247.86796296296</v>
      </c>
      <c r="F8">
        <v>6</v>
      </c>
      <c r="G8" t="s">
        <v>57</v>
      </c>
      <c r="H8" t="s">
        <v>66</v>
      </c>
      <c r="I8">
        <v>5.883461</v>
      </c>
      <c r="J8">
        <v>0.032911</v>
      </c>
      <c r="K8">
        <v>5.140742</v>
      </c>
      <c r="L8">
        <v>0.003803</v>
      </c>
      <c r="M8">
        <v>29.20014</v>
      </c>
      <c r="N8">
        <v>16.62492</v>
      </c>
      <c r="O8">
        <v>1E-05</v>
      </c>
      <c r="P8">
        <v>0.000935</v>
      </c>
      <c r="Q8">
        <v>41.57856</v>
      </c>
      <c r="R8">
        <v>98.46548</v>
      </c>
      <c r="S8">
        <v>7.930782</v>
      </c>
      <c r="T8">
        <v>0.054577</v>
      </c>
      <c r="U8">
        <v>7.192927</v>
      </c>
      <c r="V8">
        <v>0.004581</v>
      </c>
      <c r="W8">
        <v>62.47</v>
      </c>
      <c r="X8">
        <v>20.81083</v>
      </c>
      <c r="Y8">
        <v>1.3E-05</v>
      </c>
      <c r="Z8">
        <v>0.001766</v>
      </c>
      <c r="AA8">
        <v>98.46547</v>
      </c>
    </row>
    <row r="9" spans="1:27" ht="13.5">
      <c r="A9" t="s">
        <v>72</v>
      </c>
      <c r="B9">
        <v>12839</v>
      </c>
      <c r="C9">
        <v>27047</v>
      </c>
      <c r="D9">
        <v>272</v>
      </c>
      <c r="E9" s="1">
        <v>41247.86974537037</v>
      </c>
      <c r="F9">
        <v>7</v>
      </c>
      <c r="G9" t="s">
        <v>57</v>
      </c>
      <c r="H9" t="s">
        <v>66</v>
      </c>
      <c r="I9">
        <v>5.944085</v>
      </c>
      <c r="J9">
        <v>0.050369</v>
      </c>
      <c r="K9">
        <v>5.061593</v>
      </c>
      <c r="L9">
        <v>0.01316</v>
      </c>
      <c r="M9">
        <v>29.05325</v>
      </c>
      <c r="N9">
        <v>16.79529</v>
      </c>
      <c r="O9">
        <v>0.011811</v>
      </c>
      <c r="P9">
        <v>0.007491</v>
      </c>
      <c r="Q9">
        <v>41.46622</v>
      </c>
      <c r="R9">
        <v>98.40327</v>
      </c>
      <c r="S9">
        <v>8.012502</v>
      </c>
      <c r="T9">
        <v>0.083527</v>
      </c>
      <c r="U9">
        <v>7.082181</v>
      </c>
      <c r="V9">
        <v>0.015852</v>
      </c>
      <c r="W9">
        <v>62.15577</v>
      </c>
      <c r="X9">
        <v>21.0241</v>
      </c>
      <c r="Y9">
        <v>0.015195</v>
      </c>
      <c r="Z9">
        <v>0.014154</v>
      </c>
      <c r="AA9">
        <v>98.40327</v>
      </c>
    </row>
    <row r="10" spans="1:27" ht="13.5">
      <c r="A10" t="s">
        <v>73</v>
      </c>
      <c r="B10">
        <v>12817</v>
      </c>
      <c r="C10">
        <v>27042</v>
      </c>
      <c r="D10">
        <v>272</v>
      </c>
      <c r="E10" s="1">
        <v>41247.87155092593</v>
      </c>
      <c r="F10">
        <v>8</v>
      </c>
      <c r="G10" t="s">
        <v>57</v>
      </c>
      <c r="H10" t="s">
        <v>66</v>
      </c>
      <c r="I10">
        <v>5.69867</v>
      </c>
      <c r="J10">
        <v>0.015984</v>
      </c>
      <c r="K10">
        <v>4.950759</v>
      </c>
      <c r="L10">
        <v>1E-05</v>
      </c>
      <c r="M10">
        <v>29.05639</v>
      </c>
      <c r="N10">
        <v>16.40071</v>
      </c>
      <c r="O10">
        <v>1E-05</v>
      </c>
      <c r="P10">
        <v>1E-05</v>
      </c>
      <c r="Q10">
        <v>41.20544</v>
      </c>
      <c r="R10">
        <v>97.328</v>
      </c>
      <c r="S10">
        <v>7.681688</v>
      </c>
      <c r="T10">
        <v>0.026507</v>
      </c>
      <c r="U10">
        <v>6.927103</v>
      </c>
      <c r="V10">
        <v>1.2E-05</v>
      </c>
      <c r="W10">
        <v>62.16248</v>
      </c>
      <c r="X10">
        <v>20.53017</v>
      </c>
      <c r="Y10">
        <v>1.3E-05</v>
      </c>
      <c r="Z10">
        <v>1.9E-05</v>
      </c>
      <c r="AA10">
        <v>97.32799</v>
      </c>
    </row>
    <row r="11" spans="1:27" ht="13.5">
      <c r="A11" t="s">
        <v>74</v>
      </c>
      <c r="B11">
        <v>12807</v>
      </c>
      <c r="C11">
        <v>27028</v>
      </c>
      <c r="D11">
        <v>271</v>
      </c>
      <c r="E11" s="1">
        <v>41247.87332175926</v>
      </c>
      <c r="F11">
        <v>9</v>
      </c>
      <c r="G11" t="s">
        <v>57</v>
      </c>
      <c r="H11" t="s">
        <v>66</v>
      </c>
      <c r="I11">
        <v>5.867692</v>
      </c>
      <c r="J11">
        <v>0.00802</v>
      </c>
      <c r="K11">
        <v>5.038445</v>
      </c>
      <c r="L11">
        <v>0.007896</v>
      </c>
      <c r="M11">
        <v>28.82564</v>
      </c>
      <c r="N11">
        <v>16.60193</v>
      </c>
      <c r="O11">
        <v>1E-05</v>
      </c>
      <c r="P11">
        <v>0.000936</v>
      </c>
      <c r="Q11">
        <v>41.08421</v>
      </c>
      <c r="R11">
        <v>97.43478</v>
      </c>
      <c r="S11">
        <v>7.909527</v>
      </c>
      <c r="T11">
        <v>0.0133</v>
      </c>
      <c r="U11">
        <v>7.049793</v>
      </c>
      <c r="V11">
        <v>0.009512</v>
      </c>
      <c r="W11">
        <v>61.66882</v>
      </c>
      <c r="X11">
        <v>20.78205</v>
      </c>
      <c r="Y11">
        <v>1.3E-05</v>
      </c>
      <c r="Z11">
        <v>0.001768</v>
      </c>
      <c r="AA11">
        <v>97.43478</v>
      </c>
    </row>
    <row r="12" spans="1:27" ht="13.5">
      <c r="A12" t="s">
        <v>75</v>
      </c>
      <c r="B12">
        <v>12822</v>
      </c>
      <c r="C12">
        <v>27025</v>
      </c>
      <c r="D12">
        <v>272</v>
      </c>
      <c r="E12" s="1">
        <v>41247.87513888889</v>
      </c>
      <c r="F12">
        <v>10</v>
      </c>
      <c r="G12" t="s">
        <v>57</v>
      </c>
      <c r="H12" t="s">
        <v>66</v>
      </c>
      <c r="I12">
        <v>5.835737</v>
      </c>
      <c r="J12">
        <v>0.024439</v>
      </c>
      <c r="K12">
        <v>4.944968</v>
      </c>
      <c r="L12">
        <v>1E-05</v>
      </c>
      <c r="M12">
        <v>29.02817</v>
      </c>
      <c r="N12">
        <v>16.3662</v>
      </c>
      <c r="O12">
        <v>0.010916</v>
      </c>
      <c r="P12">
        <v>0.003736</v>
      </c>
      <c r="Q12">
        <v>41.22199</v>
      </c>
      <c r="R12">
        <v>97.43618</v>
      </c>
      <c r="S12">
        <v>7.866452</v>
      </c>
      <c r="T12">
        <v>0.040527</v>
      </c>
      <c r="U12">
        <v>6.919</v>
      </c>
      <c r="V12">
        <v>1.2E-05</v>
      </c>
      <c r="W12">
        <v>62.10211</v>
      </c>
      <c r="X12">
        <v>20.48697</v>
      </c>
      <c r="Y12">
        <v>0.014044</v>
      </c>
      <c r="Z12">
        <v>0.007059</v>
      </c>
      <c r="AA12">
        <v>97.43617</v>
      </c>
    </row>
    <row r="13" spans="1:27" ht="13.5">
      <c r="A13" t="s">
        <v>76</v>
      </c>
      <c r="B13">
        <v>12863</v>
      </c>
      <c r="C13">
        <v>27033</v>
      </c>
      <c r="D13">
        <v>272</v>
      </c>
      <c r="E13" s="1">
        <v>41247.87694444445</v>
      </c>
      <c r="F13">
        <v>11</v>
      </c>
      <c r="G13" t="s">
        <v>57</v>
      </c>
      <c r="H13" t="s">
        <v>66</v>
      </c>
      <c r="I13">
        <v>5.867607</v>
      </c>
      <c r="J13">
        <v>0.018662</v>
      </c>
      <c r="K13">
        <v>5.088327</v>
      </c>
      <c r="L13">
        <v>0.005266</v>
      </c>
      <c r="M13">
        <v>28.92543</v>
      </c>
      <c r="N13">
        <v>16.29744</v>
      </c>
      <c r="O13">
        <v>1E-05</v>
      </c>
      <c r="P13">
        <v>1E-05</v>
      </c>
      <c r="Q13">
        <v>41.14677</v>
      </c>
      <c r="R13">
        <v>97.34953</v>
      </c>
      <c r="S13">
        <v>7.909412</v>
      </c>
      <c r="T13">
        <v>0.030947</v>
      </c>
      <c r="U13">
        <v>7.119588</v>
      </c>
      <c r="V13">
        <v>0.006344</v>
      </c>
      <c r="W13">
        <v>61.88231</v>
      </c>
      <c r="X13">
        <v>20.40089</v>
      </c>
      <c r="Y13">
        <v>1.3E-05</v>
      </c>
      <c r="Z13">
        <v>1.9E-05</v>
      </c>
      <c r="AA13">
        <v>97.34952</v>
      </c>
    </row>
    <row r="14" spans="1:27" ht="13.5">
      <c r="A14" t="s">
        <v>77</v>
      </c>
      <c r="B14">
        <v>13090</v>
      </c>
      <c r="C14">
        <v>27171</v>
      </c>
      <c r="D14">
        <v>269</v>
      </c>
      <c r="E14" s="1">
        <v>41247.87873842593</v>
      </c>
      <c r="F14">
        <v>12</v>
      </c>
      <c r="G14" t="s">
        <v>57</v>
      </c>
      <c r="H14" t="s">
        <v>78</v>
      </c>
      <c r="I14">
        <v>5.884359</v>
      </c>
      <c r="J14">
        <v>0.008028</v>
      </c>
      <c r="K14">
        <v>5.034688</v>
      </c>
      <c r="L14">
        <v>1E-05</v>
      </c>
      <c r="M14">
        <v>29.0805</v>
      </c>
      <c r="N14">
        <v>16.48275</v>
      </c>
      <c r="O14">
        <v>0.020067</v>
      </c>
      <c r="P14">
        <v>0.00531</v>
      </c>
      <c r="Q14">
        <v>41.3569</v>
      </c>
      <c r="R14">
        <v>97.87261</v>
      </c>
      <c r="S14">
        <v>7.931994</v>
      </c>
      <c r="T14">
        <v>0.013312</v>
      </c>
      <c r="U14">
        <v>7.044537</v>
      </c>
      <c r="V14">
        <v>1.2E-05</v>
      </c>
      <c r="W14">
        <v>62.21405</v>
      </c>
      <c r="X14">
        <v>20.63286</v>
      </c>
      <c r="Y14">
        <v>0.025817</v>
      </c>
      <c r="Z14">
        <v>0.010033</v>
      </c>
      <c r="AA14">
        <v>97.87261</v>
      </c>
    </row>
    <row r="15" spans="1:27" ht="13.5">
      <c r="A15" t="s">
        <v>79</v>
      </c>
      <c r="B15">
        <v>12714</v>
      </c>
      <c r="C15">
        <v>27224</v>
      </c>
      <c r="D15">
        <v>273</v>
      </c>
      <c r="E15" s="1">
        <v>41247.88055555556</v>
      </c>
      <c r="F15">
        <v>13</v>
      </c>
      <c r="G15" t="s">
        <v>57</v>
      </c>
      <c r="H15" t="s">
        <v>78</v>
      </c>
      <c r="I15">
        <v>5.860181</v>
      </c>
      <c r="J15">
        <v>0.036606</v>
      </c>
      <c r="K15">
        <v>5.063161</v>
      </c>
      <c r="L15">
        <v>0.012022</v>
      </c>
      <c r="M15">
        <v>28.78503</v>
      </c>
      <c r="N15">
        <v>16.52135</v>
      </c>
      <c r="O15">
        <v>1E-05</v>
      </c>
      <c r="P15">
        <v>0.015631</v>
      </c>
      <c r="Q15">
        <v>41.05763</v>
      </c>
      <c r="R15">
        <v>97.35162</v>
      </c>
      <c r="S15">
        <v>7.899402</v>
      </c>
      <c r="T15">
        <v>0.060703</v>
      </c>
      <c r="U15">
        <v>7.084375</v>
      </c>
      <c r="V15">
        <v>0.014481</v>
      </c>
      <c r="W15">
        <v>61.58193</v>
      </c>
      <c r="X15">
        <v>20.68118</v>
      </c>
      <c r="Y15">
        <v>1.3E-05</v>
      </c>
      <c r="Z15">
        <v>0.029535</v>
      </c>
      <c r="AA15">
        <v>97.35162</v>
      </c>
    </row>
    <row r="16" spans="1:27" ht="13.5">
      <c r="A16" t="s">
        <v>80</v>
      </c>
      <c r="B16">
        <v>12813</v>
      </c>
      <c r="C16">
        <v>27295</v>
      </c>
      <c r="D16">
        <v>272</v>
      </c>
      <c r="E16" s="1">
        <v>41247.882361111115</v>
      </c>
      <c r="F16">
        <v>14</v>
      </c>
      <c r="G16" t="s">
        <v>57</v>
      </c>
      <c r="H16" t="s">
        <v>78</v>
      </c>
      <c r="I16">
        <v>5.815649</v>
      </c>
      <c r="J16">
        <v>0.026792</v>
      </c>
      <c r="K16">
        <v>5.058989</v>
      </c>
      <c r="L16">
        <v>0.007015</v>
      </c>
      <c r="M16">
        <v>28.61358</v>
      </c>
      <c r="N16">
        <v>16.8331</v>
      </c>
      <c r="O16">
        <v>0.00363</v>
      </c>
      <c r="P16">
        <v>0.019684</v>
      </c>
      <c r="Q16">
        <v>40.92078</v>
      </c>
      <c r="R16">
        <v>97.29922</v>
      </c>
      <c r="S16">
        <v>7.839373</v>
      </c>
      <c r="T16">
        <v>0.04443</v>
      </c>
      <c r="U16">
        <v>7.078537</v>
      </c>
      <c r="V16">
        <v>0.00845</v>
      </c>
      <c r="W16">
        <v>61.21515</v>
      </c>
      <c r="X16">
        <v>21.07142</v>
      </c>
      <c r="Y16">
        <v>0.004671</v>
      </c>
      <c r="Z16">
        <v>0.037193</v>
      </c>
      <c r="AA16">
        <v>97.29923</v>
      </c>
    </row>
    <row r="17" spans="1:27" ht="13.5">
      <c r="A17" t="s">
        <v>81</v>
      </c>
      <c r="B17">
        <v>12815</v>
      </c>
      <c r="C17">
        <v>27142</v>
      </c>
      <c r="D17">
        <v>272</v>
      </c>
      <c r="E17" s="1">
        <v>41247.88416666666</v>
      </c>
      <c r="F17">
        <v>15</v>
      </c>
      <c r="G17" t="s">
        <v>57</v>
      </c>
      <c r="H17" t="s">
        <v>78</v>
      </c>
      <c r="I17">
        <v>5.889446</v>
      </c>
      <c r="J17">
        <v>0.03385</v>
      </c>
      <c r="K17">
        <v>5.011035</v>
      </c>
      <c r="L17">
        <v>0.010822</v>
      </c>
      <c r="M17">
        <v>29.22459</v>
      </c>
      <c r="N17">
        <v>16.83495</v>
      </c>
      <c r="O17">
        <v>0.015443</v>
      </c>
      <c r="P17">
        <v>1E-05</v>
      </c>
      <c r="Q17">
        <v>41.61526</v>
      </c>
      <c r="R17">
        <v>98.63541</v>
      </c>
      <c r="S17">
        <v>7.938851</v>
      </c>
      <c r="T17">
        <v>0.056134</v>
      </c>
      <c r="U17">
        <v>7.01144</v>
      </c>
      <c r="V17">
        <v>0.013036</v>
      </c>
      <c r="W17">
        <v>62.52232</v>
      </c>
      <c r="X17">
        <v>21.07374</v>
      </c>
      <c r="Y17">
        <v>0.019867</v>
      </c>
      <c r="Z17">
        <v>1.9E-05</v>
      </c>
      <c r="AA17">
        <v>98.63541</v>
      </c>
    </row>
    <row r="18" spans="1:27" ht="13.5">
      <c r="A18" t="s">
        <v>82</v>
      </c>
      <c r="B18">
        <v>13222</v>
      </c>
      <c r="C18">
        <v>27234</v>
      </c>
      <c r="D18">
        <v>269</v>
      </c>
      <c r="E18" s="1">
        <v>41247.88599537037</v>
      </c>
      <c r="F18">
        <v>16</v>
      </c>
      <c r="G18" t="s">
        <v>57</v>
      </c>
      <c r="H18" t="s">
        <v>78</v>
      </c>
      <c r="I18">
        <v>6.06509</v>
      </c>
      <c r="J18">
        <v>0.028138</v>
      </c>
      <c r="K18">
        <v>5.091189</v>
      </c>
      <c r="L18">
        <v>0.002933</v>
      </c>
      <c r="M18">
        <v>29.08736</v>
      </c>
      <c r="N18">
        <v>16.61325</v>
      </c>
      <c r="O18">
        <v>1E-05</v>
      </c>
      <c r="P18">
        <v>1E-05</v>
      </c>
      <c r="Q18">
        <v>41.4864</v>
      </c>
      <c r="R18">
        <v>98.37439</v>
      </c>
      <c r="S18">
        <v>8.175615</v>
      </c>
      <c r="T18">
        <v>0.046661</v>
      </c>
      <c r="U18">
        <v>7.123592</v>
      </c>
      <c r="V18">
        <v>0.003533</v>
      </c>
      <c r="W18">
        <v>62.22873</v>
      </c>
      <c r="X18">
        <v>20.79621</v>
      </c>
      <c r="Y18">
        <v>1.3E-05</v>
      </c>
      <c r="Z18">
        <v>1.9E-05</v>
      </c>
      <c r="AA18">
        <v>98.37438</v>
      </c>
    </row>
    <row r="19" ht="13.5">
      <c r="E19" s="1"/>
    </row>
    <row r="20" ht="13.5">
      <c r="E20" s="1"/>
    </row>
    <row r="21" ht="13.5">
      <c r="E21" s="1"/>
    </row>
    <row r="22" spans="5:27" ht="13.5">
      <c r="E22" s="1"/>
      <c r="R22" s="4"/>
      <c r="S22" s="4" t="s">
        <v>138</v>
      </c>
      <c r="T22" s="4"/>
      <c r="U22" s="4"/>
      <c r="V22" s="4"/>
      <c r="W22" s="4"/>
      <c r="X22" s="4"/>
      <c r="Y22" s="4"/>
      <c r="Z22" s="4"/>
      <c r="AA22" s="4" t="s">
        <v>57</v>
      </c>
    </row>
    <row r="23" spans="5:27" ht="13.5">
      <c r="E23" s="1"/>
      <c r="R23" s="4"/>
      <c r="S23" s="4" t="s">
        <v>34</v>
      </c>
      <c r="T23" s="4" t="s">
        <v>35</v>
      </c>
      <c r="U23" s="4" t="s">
        <v>36</v>
      </c>
      <c r="V23" s="4" t="s">
        <v>37</v>
      </c>
      <c r="W23" s="4" t="s">
        <v>38</v>
      </c>
      <c r="X23" s="4" t="s">
        <v>39</v>
      </c>
      <c r="Y23" s="4" t="s">
        <v>40</v>
      </c>
      <c r="Z23" s="4" t="s">
        <v>41</v>
      </c>
      <c r="AA23" s="4"/>
    </row>
    <row r="24" spans="18:28" ht="13.5">
      <c r="R24" s="4" t="s">
        <v>139</v>
      </c>
      <c r="S24" s="4">
        <f>AVERAGE(S3:S11)</f>
        <v>7.925094333333334</v>
      </c>
      <c r="T24" s="4">
        <f aca="true" t="shared" si="0" ref="T24:Z24">AVERAGE(T3:T11)</f>
        <v>0.04285844444444444</v>
      </c>
      <c r="U24" s="4">
        <f t="shared" si="0"/>
        <v>7.137127666666667</v>
      </c>
      <c r="V24" s="4">
        <f t="shared" si="0"/>
        <v>0.009806</v>
      </c>
      <c r="W24" s="4">
        <f t="shared" si="0"/>
        <v>62.15177666666667</v>
      </c>
      <c r="X24" s="4">
        <f t="shared" si="0"/>
        <v>20.773353333333333</v>
      </c>
      <c r="Y24" s="4">
        <f t="shared" si="0"/>
        <v>0.012895888888888887</v>
      </c>
      <c r="Z24" s="4">
        <f t="shared" si="0"/>
        <v>0.006493888888888888</v>
      </c>
      <c r="AA24" s="4"/>
      <c r="AB24">
        <f>SUM(S24:Z24)</f>
        <v>98.05940622222222</v>
      </c>
    </row>
    <row r="25" spans="18:27" ht="13.5">
      <c r="R25" s="4" t="s">
        <v>137</v>
      </c>
      <c r="S25" s="4">
        <f>22.98977*2+15.9994</f>
        <v>61.97894</v>
      </c>
      <c r="T25" s="4">
        <f>24.305+15.9994</f>
        <v>40.3044</v>
      </c>
      <c r="U25" s="4">
        <f>40.078+15.9994</f>
        <v>56.077400000000004</v>
      </c>
      <c r="V25" s="4">
        <f>39.0983*2+15.9994</f>
        <v>94.196</v>
      </c>
      <c r="W25" s="4">
        <f>28.0855+2*15.9994</f>
        <v>60.0843</v>
      </c>
      <c r="X25" s="4">
        <f>63.546+15.9994</f>
        <v>79.5454</v>
      </c>
      <c r="Y25" s="4">
        <f>55.845+15.9994</f>
        <v>71.8444</v>
      </c>
      <c r="Z25" s="4">
        <f>26.98154*2+15.9994*3</f>
        <v>101.96127999999999</v>
      </c>
      <c r="AA25" s="4"/>
    </row>
    <row r="26" spans="18:27" ht="13.5"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6:27" ht="13.5">
      <c r="P27" t="s">
        <v>144</v>
      </c>
      <c r="R27" s="4" t="s">
        <v>145</v>
      </c>
      <c r="S27" s="7">
        <f aca="true" t="shared" si="1" ref="S27:Z27">S24/S25</f>
        <v>0.12786753586513958</v>
      </c>
      <c r="T27" s="7">
        <f t="shared" si="1"/>
        <v>0.0010633688739801223</v>
      </c>
      <c r="U27" s="7">
        <f t="shared" si="1"/>
        <v>0.12727279914308914</v>
      </c>
      <c r="V27" s="7">
        <f t="shared" si="1"/>
        <v>0.00010410208501422567</v>
      </c>
      <c r="W27" s="7">
        <f t="shared" si="1"/>
        <v>1.0344095989579087</v>
      </c>
      <c r="X27" s="7">
        <f t="shared" si="1"/>
        <v>0.2611509066939551</v>
      </c>
      <c r="Y27" s="7">
        <f t="shared" si="1"/>
        <v>0.00017949748190379332</v>
      </c>
      <c r="Z27" s="7">
        <f t="shared" si="1"/>
        <v>6.368975447237312E-05</v>
      </c>
      <c r="AA27" s="4"/>
    </row>
    <row r="28" spans="16:27" ht="13.5">
      <c r="P28">
        <f>8/(W27+Z27*2)</f>
        <v>7.7329280311040325</v>
      </c>
      <c r="R28" s="4" t="s">
        <v>142</v>
      </c>
      <c r="S28" s="8">
        <f aca="true" t="shared" si="2" ref="S28:Z28">$P$28*S27</f>
        <v>0.9887904523597381</v>
      </c>
      <c r="T28" s="8">
        <f t="shared" si="2"/>
        <v>0.00822295497300442</v>
      </c>
      <c r="U28" s="8">
        <f t="shared" si="2"/>
        <v>0.9841913960906673</v>
      </c>
      <c r="V28" s="8">
        <f t="shared" si="2"/>
        <v>0.0008050139313028807</v>
      </c>
      <c r="W28" s="8">
        <f t="shared" si="2"/>
        <v>7.999014983424693</v>
      </c>
      <c r="X28" s="8">
        <f t="shared" si="2"/>
        <v>2.019461166721919</v>
      </c>
      <c r="Y28" s="8">
        <f t="shared" si="2"/>
        <v>0.0013880411093264323</v>
      </c>
      <c r="Z28" s="8">
        <f t="shared" si="2"/>
        <v>0.0004925082876535475</v>
      </c>
      <c r="AA28" s="4"/>
    </row>
    <row r="29" spans="18:27" ht="13.5">
      <c r="R29" s="4" t="s">
        <v>140</v>
      </c>
      <c r="S29" s="4">
        <v>2</v>
      </c>
      <c r="T29" s="4">
        <v>1</v>
      </c>
      <c r="U29" s="4">
        <v>1</v>
      </c>
      <c r="V29" s="4">
        <v>2</v>
      </c>
      <c r="W29" s="4">
        <v>1</v>
      </c>
      <c r="X29" s="4">
        <v>1</v>
      </c>
      <c r="Y29" s="4">
        <v>1</v>
      </c>
      <c r="Z29" s="4">
        <v>2</v>
      </c>
      <c r="AA29" s="4"/>
    </row>
    <row r="30" spans="18:27" ht="13.5">
      <c r="R30" s="4" t="s">
        <v>140</v>
      </c>
      <c r="S30" s="9">
        <f>S28*S29</f>
        <v>1.9775809047194761</v>
      </c>
      <c r="T30" s="9">
        <f aca="true" t="shared" si="3" ref="T30:Z30">T28*T29</f>
        <v>0.00822295497300442</v>
      </c>
      <c r="U30" s="9">
        <f t="shared" si="3"/>
        <v>0.9841913960906673</v>
      </c>
      <c r="V30" s="9">
        <f t="shared" si="3"/>
        <v>0.0016100278626057613</v>
      </c>
      <c r="W30" s="9">
        <f t="shared" si="3"/>
        <v>7.999014983424693</v>
      </c>
      <c r="X30" s="9">
        <f t="shared" si="3"/>
        <v>2.019461166721919</v>
      </c>
      <c r="Y30" s="9">
        <f t="shared" si="3"/>
        <v>0.0013880411093264323</v>
      </c>
      <c r="Z30" s="9">
        <f t="shared" si="3"/>
        <v>0.000985016575307095</v>
      </c>
      <c r="AA30" s="4"/>
    </row>
    <row r="31" spans="18:27" ht="13.5">
      <c r="R31" s="4" t="s">
        <v>141</v>
      </c>
      <c r="S31" s="4">
        <v>1</v>
      </c>
      <c r="T31" s="4">
        <v>1</v>
      </c>
      <c r="U31" s="4">
        <v>1</v>
      </c>
      <c r="V31" s="4">
        <v>1</v>
      </c>
      <c r="W31" s="4">
        <v>2</v>
      </c>
      <c r="X31" s="4">
        <v>1</v>
      </c>
      <c r="Y31" s="4">
        <v>1</v>
      </c>
      <c r="Z31" s="4">
        <v>3</v>
      </c>
      <c r="AA31" s="4" t="s">
        <v>143</v>
      </c>
    </row>
    <row r="32" spans="18:27" ht="13.5">
      <c r="R32" s="4" t="s">
        <v>141</v>
      </c>
      <c r="S32" s="9">
        <f>S28*S31</f>
        <v>0.9887904523597381</v>
      </c>
      <c r="T32" s="9">
        <f aca="true" t="shared" si="4" ref="T32:Z32">T28*T31</f>
        <v>0.00822295497300442</v>
      </c>
      <c r="U32" s="9">
        <f t="shared" si="4"/>
        <v>0.9841913960906673</v>
      </c>
      <c r="V32" s="9">
        <f t="shared" si="4"/>
        <v>0.0008050139313028807</v>
      </c>
      <c r="W32" s="9">
        <f t="shared" si="4"/>
        <v>15.998029966849385</v>
      </c>
      <c r="X32" s="9">
        <f t="shared" si="4"/>
        <v>2.019461166721919</v>
      </c>
      <c r="Y32" s="9">
        <f t="shared" si="4"/>
        <v>0.0013880411093264323</v>
      </c>
      <c r="Z32" s="9">
        <f t="shared" si="4"/>
        <v>0.0014775248629606424</v>
      </c>
      <c r="AA32" s="4">
        <f>SUM(S32:Z32)</f>
        <v>20.002366516898302</v>
      </c>
    </row>
    <row r="35" ht="13.5">
      <c r="S35" s="4" t="s">
        <v>146</v>
      </c>
    </row>
    <row r="36" ht="13.5">
      <c r="S36" s="4" t="s">
        <v>147</v>
      </c>
    </row>
    <row r="37" ht="13.5">
      <c r="S37" t="s">
        <v>150</v>
      </c>
    </row>
    <row r="39" spans="19:27" ht="13.5">
      <c r="S39" t="s">
        <v>138</v>
      </c>
      <c r="AA39" t="s">
        <v>57</v>
      </c>
    </row>
    <row r="40" spans="19:26" ht="13.5">
      <c r="S40" t="s">
        <v>34</v>
      </c>
      <c r="T40" t="s">
        <v>35</v>
      </c>
      <c r="U40" t="s">
        <v>36</v>
      </c>
      <c r="V40" t="s">
        <v>37</v>
      </c>
      <c r="W40" t="s">
        <v>38</v>
      </c>
      <c r="X40" t="s">
        <v>39</v>
      </c>
      <c r="Y40" t="s">
        <v>40</v>
      </c>
      <c r="Z40" t="s">
        <v>41</v>
      </c>
    </row>
    <row r="41" spans="18:26" ht="13.5">
      <c r="R41" t="s">
        <v>139</v>
      </c>
      <c r="S41">
        <f>AVERAGE(S14:S18)</f>
        <v>7.957047</v>
      </c>
      <c r="T41">
        <f aca="true" t="shared" si="5" ref="T41:Z41">AVERAGE(T14:T18)</f>
        <v>0.044247999999999996</v>
      </c>
      <c r="U41">
        <f t="shared" si="5"/>
        <v>7.0684962</v>
      </c>
      <c r="V41">
        <f t="shared" si="5"/>
        <v>0.0079024</v>
      </c>
      <c r="W41">
        <f t="shared" si="5"/>
        <v>61.952436</v>
      </c>
      <c r="X41">
        <f t="shared" si="5"/>
        <v>20.851082</v>
      </c>
      <c r="Y41">
        <f t="shared" si="5"/>
        <v>0.010076199999999999</v>
      </c>
      <c r="Z41">
        <f t="shared" si="5"/>
        <v>0.015359800000000002</v>
      </c>
    </row>
    <row r="42" spans="18:26" ht="13.5">
      <c r="R42" t="s">
        <v>137</v>
      </c>
      <c r="S42">
        <f>22.98977*2+15.9994</f>
        <v>61.97894</v>
      </c>
      <c r="T42">
        <f>24.305+15.9994</f>
        <v>40.3044</v>
      </c>
      <c r="U42">
        <f>40.078+15.9994</f>
        <v>56.077400000000004</v>
      </c>
      <c r="V42">
        <f>39.0983*2+15.9994</f>
        <v>94.196</v>
      </c>
      <c r="W42">
        <f>28.0855+2*15.9994</f>
        <v>60.0843</v>
      </c>
      <c r="X42">
        <f>63.546+15.9994</f>
        <v>79.5454</v>
      </c>
      <c r="Y42">
        <f>55.845+15.9994</f>
        <v>71.8444</v>
      </c>
      <c r="Z42">
        <f>26.98154*2+15.9994*3</f>
        <v>101.96127999999999</v>
      </c>
    </row>
    <row r="44" spans="16:26" ht="13.5">
      <c r="P44" t="s">
        <v>144</v>
      </c>
      <c r="R44" t="s">
        <v>145</v>
      </c>
      <c r="S44" s="6">
        <f aca="true" t="shared" si="6" ref="S44:Z44">S41/S42</f>
        <v>0.128383076574075</v>
      </c>
      <c r="T44" s="6">
        <f t="shared" si="6"/>
        <v>0.0010978453965323884</v>
      </c>
      <c r="U44" s="6">
        <f t="shared" si="6"/>
        <v>0.12604892880197727</v>
      </c>
      <c r="V44" s="6">
        <f t="shared" si="6"/>
        <v>8.389315894517815E-05</v>
      </c>
      <c r="W44" s="6">
        <f t="shared" si="6"/>
        <v>1.0310919158582192</v>
      </c>
      <c r="X44" s="6">
        <f t="shared" si="6"/>
        <v>0.2621280677449608</v>
      </c>
      <c r="Y44" s="6">
        <f t="shared" si="6"/>
        <v>0.00014025031874439762</v>
      </c>
      <c r="Z44" s="6">
        <f t="shared" si="6"/>
        <v>0.0001506434599487178</v>
      </c>
    </row>
    <row r="45" spans="16:26" ht="13.5">
      <c r="P45">
        <f>8/(W44+Z44*2)</f>
        <v>7.756498664574811</v>
      </c>
      <c r="R45" t="s">
        <v>142</v>
      </c>
      <c r="S45" s="3">
        <f>$P$45*S44</f>
        <v>0.9958031620008184</v>
      </c>
      <c r="T45" s="3">
        <f aca="true" t="shared" si="7" ref="T45:Z45">$P$45*T44</f>
        <v>0.008515436352113074</v>
      </c>
      <c r="U45" s="3">
        <f t="shared" si="7"/>
        <v>0.9776983479236221</v>
      </c>
      <c r="V45" s="3">
        <f t="shared" si="7"/>
        <v>0.0006507171753252366</v>
      </c>
      <c r="W45" s="3">
        <f t="shared" si="7"/>
        <v>7.997663068408161</v>
      </c>
      <c r="X45" s="3">
        <f t="shared" si="7"/>
        <v>2.0331960074113637</v>
      </c>
      <c r="Y45" s="3">
        <f t="shared" si="7"/>
        <v>0.0010878514100471116</v>
      </c>
      <c r="Z45" s="3">
        <f t="shared" si="7"/>
        <v>0.0011684657959191587</v>
      </c>
    </row>
    <row r="46" spans="18:26" ht="13.5">
      <c r="R46" t="s">
        <v>140</v>
      </c>
      <c r="S46">
        <v>2</v>
      </c>
      <c r="T46">
        <v>1</v>
      </c>
      <c r="U46">
        <v>1</v>
      </c>
      <c r="V46">
        <v>2</v>
      </c>
      <c r="W46">
        <v>1</v>
      </c>
      <c r="X46">
        <v>1</v>
      </c>
      <c r="Y46">
        <v>1</v>
      </c>
      <c r="Z46">
        <v>2</v>
      </c>
    </row>
    <row r="47" spans="18:26" ht="13.5">
      <c r="R47" t="s">
        <v>140</v>
      </c>
      <c r="S47" s="3">
        <f>S45*S46</f>
        <v>1.9916063240016368</v>
      </c>
      <c r="T47" s="3">
        <f aca="true" t="shared" si="8" ref="T47:Z47">T45*T46</f>
        <v>0.008515436352113074</v>
      </c>
      <c r="U47" s="3">
        <f t="shared" si="8"/>
        <v>0.9776983479236221</v>
      </c>
      <c r="V47" s="3">
        <f t="shared" si="8"/>
        <v>0.0013014343506504733</v>
      </c>
      <c r="W47" s="3">
        <f t="shared" si="8"/>
        <v>7.997663068408161</v>
      </c>
      <c r="X47" s="3">
        <f t="shared" si="8"/>
        <v>2.0331960074113637</v>
      </c>
      <c r="Y47" s="3">
        <f t="shared" si="8"/>
        <v>0.0010878514100471116</v>
      </c>
      <c r="Z47" s="3">
        <f t="shared" si="8"/>
        <v>0.0023369315918383175</v>
      </c>
    </row>
    <row r="48" spans="18:27" ht="13.5">
      <c r="R48" t="s">
        <v>141</v>
      </c>
      <c r="S48">
        <v>1</v>
      </c>
      <c r="T48">
        <v>1</v>
      </c>
      <c r="U48">
        <v>1</v>
      </c>
      <c r="V48">
        <v>1</v>
      </c>
      <c r="W48">
        <v>2</v>
      </c>
      <c r="X48">
        <v>1</v>
      </c>
      <c r="Y48">
        <v>1</v>
      </c>
      <c r="Z48">
        <v>3</v>
      </c>
      <c r="AA48" t="s">
        <v>143</v>
      </c>
    </row>
    <row r="49" spans="18:27" ht="13.5">
      <c r="R49" t="s">
        <v>141</v>
      </c>
      <c r="S49" s="3">
        <f>S45*S48</f>
        <v>0.9958031620008184</v>
      </c>
      <c r="T49" s="3">
        <f aca="true" t="shared" si="9" ref="T49:Z49">T45*T48</f>
        <v>0.008515436352113074</v>
      </c>
      <c r="U49" s="3">
        <f t="shared" si="9"/>
        <v>0.9776983479236221</v>
      </c>
      <c r="V49" s="3">
        <f t="shared" si="9"/>
        <v>0.0006507171753252366</v>
      </c>
      <c r="W49" s="3">
        <f t="shared" si="9"/>
        <v>15.995326136816322</v>
      </c>
      <c r="X49" s="3">
        <f t="shared" si="9"/>
        <v>2.0331960074113637</v>
      </c>
      <c r="Y49" s="3">
        <f t="shared" si="9"/>
        <v>0.0010878514100471116</v>
      </c>
      <c r="Z49" s="3">
        <f t="shared" si="9"/>
        <v>0.0035053973877574762</v>
      </c>
      <c r="AA49">
        <f>SUM(S49:Z49)</f>
        <v>20.01578305647737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H8" sqref="H8"/>
    </sheetView>
  </sheetViews>
  <sheetFormatPr defaultColWidth="11.421875" defaultRowHeight="15"/>
  <sheetData>
    <row r="2" spans="3:8" ht="13.5">
      <c r="C2" t="s">
        <v>148</v>
      </c>
      <c r="D2" t="s">
        <v>137</v>
      </c>
      <c r="H2" t="s">
        <v>151</v>
      </c>
    </row>
    <row r="3" spans="2:8" ht="13.5">
      <c r="B3" t="s">
        <v>34</v>
      </c>
      <c r="C3">
        <v>1</v>
      </c>
      <c r="D3">
        <v>61.97894</v>
      </c>
      <c r="E3">
        <f>D3*C3</f>
        <v>61.97894</v>
      </c>
      <c r="F3" s="6">
        <f>E3/$E$8</f>
        <v>0.07988656686853302</v>
      </c>
      <c r="G3" s="5">
        <f>F3</f>
        <v>0.07988656686853302</v>
      </c>
      <c r="H3">
        <v>7.99</v>
      </c>
    </row>
    <row r="4" spans="2:8" ht="13.5">
      <c r="B4" t="s">
        <v>36</v>
      </c>
      <c r="C4">
        <v>1</v>
      </c>
      <c r="D4">
        <v>56.077400000000004</v>
      </c>
      <c r="E4">
        <f>D4*C4</f>
        <v>56.077400000000004</v>
      </c>
      <c r="F4" s="6">
        <f>E4/$E$8</f>
        <v>0.07227988999026885</v>
      </c>
      <c r="G4" s="5">
        <f>F4</f>
        <v>0.07227988999026885</v>
      </c>
      <c r="H4">
        <v>7.23</v>
      </c>
    </row>
    <row r="5" spans="2:8" ht="13.5">
      <c r="B5" t="s">
        <v>38</v>
      </c>
      <c r="C5">
        <v>8</v>
      </c>
      <c r="D5">
        <v>60.0843</v>
      </c>
      <c r="E5">
        <f>D5*C5</f>
        <v>480.6744</v>
      </c>
      <c r="F5" s="6">
        <f>E5/$E$8</f>
        <v>0.6195560556148909</v>
      </c>
      <c r="G5" s="5">
        <f>F5</f>
        <v>0.6195560556148909</v>
      </c>
      <c r="H5">
        <v>61.95</v>
      </c>
    </row>
    <row r="6" spans="2:8" ht="13.5">
      <c r="B6" t="s">
        <v>39</v>
      </c>
      <c r="C6">
        <v>2</v>
      </c>
      <c r="D6">
        <f>63.546+15.9994</f>
        <v>79.5454</v>
      </c>
      <c r="E6">
        <f>D6*C6</f>
        <v>159.0908</v>
      </c>
      <c r="F6" s="6">
        <f>E6/$E$8</f>
        <v>0.20505703763840447</v>
      </c>
      <c r="G6" s="5">
        <f>F6</f>
        <v>0.20505703763840447</v>
      </c>
      <c r="H6">
        <v>20.51</v>
      </c>
    </row>
    <row r="7" spans="2:8" ht="15" customHeight="1">
      <c r="B7" t="s">
        <v>149</v>
      </c>
      <c r="C7">
        <v>1</v>
      </c>
      <c r="D7">
        <f>15.9994+2*1.00794</f>
        <v>18.01528</v>
      </c>
      <c r="E7">
        <f>C7*D7</f>
        <v>18.01528</v>
      </c>
      <c r="F7" s="6">
        <f>E7/$E$8</f>
        <v>0.023220449887902977</v>
      </c>
      <c r="G7" s="5">
        <f>F7</f>
        <v>0.023220449887902977</v>
      </c>
      <c r="H7">
        <v>2.32</v>
      </c>
    </row>
    <row r="8" spans="2:8" ht="13.5">
      <c r="B8" t="s">
        <v>31</v>
      </c>
      <c r="E8">
        <f>SUM(E3:E7)</f>
        <v>775.8368199999999</v>
      </c>
      <c r="G8" s="5"/>
      <c r="H8">
        <f>SUM(H3:H7)</f>
        <v>100</v>
      </c>
    </row>
    <row r="17" ht="13.5">
      <c r="E17">
        <f>28.0855+2*15.9994</f>
        <v>60.0843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A1">
      <selection activeCell="A1" sqref="A1:AK18"/>
    </sheetView>
  </sheetViews>
  <sheetFormatPr defaultColWidth="8.8515625" defaultRowHeight="15"/>
  <sheetData>
    <row r="1" spans="2:28" ht="13.5">
      <c r="B1" t="s">
        <v>57</v>
      </c>
      <c r="I1" t="s">
        <v>1</v>
      </c>
      <c r="R1" t="s">
        <v>57</v>
      </c>
      <c r="S1" t="s">
        <v>2</v>
      </c>
      <c r="AB1" t="s">
        <v>3</v>
      </c>
    </row>
    <row r="2" spans="1:36" ht="13.5">
      <c r="A2" t="s">
        <v>58</v>
      </c>
      <c r="B2" t="s">
        <v>59</v>
      </c>
      <c r="C2" t="s">
        <v>60</v>
      </c>
      <c r="D2" t="s">
        <v>17</v>
      </c>
      <c r="E2" t="s">
        <v>61</v>
      </c>
      <c r="F2" t="s">
        <v>62</v>
      </c>
      <c r="G2" t="s">
        <v>63</v>
      </c>
      <c r="H2" t="s">
        <v>64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H2" t="s">
        <v>28</v>
      </c>
      <c r="AI2" t="s">
        <v>29</v>
      </c>
      <c r="AJ2" t="s">
        <v>30</v>
      </c>
    </row>
    <row r="3" spans="1:35" ht="13.5">
      <c r="A3" t="s">
        <v>65</v>
      </c>
      <c r="B3">
        <v>12882</v>
      </c>
      <c r="C3">
        <v>27048</v>
      </c>
      <c r="D3">
        <v>273</v>
      </c>
      <c r="E3" s="1">
        <v>41247.85896990741</v>
      </c>
      <c r="F3">
        <v>1</v>
      </c>
      <c r="G3" t="s">
        <v>57</v>
      </c>
      <c r="H3" t="s">
        <v>66</v>
      </c>
      <c r="I3">
        <v>5.913968</v>
      </c>
      <c r="J3">
        <v>0.016909</v>
      </c>
      <c r="K3">
        <v>5.170175</v>
      </c>
      <c r="L3">
        <v>0.012863</v>
      </c>
      <c r="M3">
        <v>29.01737</v>
      </c>
      <c r="N3">
        <v>16.57651</v>
      </c>
      <c r="O3">
        <v>0.030002</v>
      </c>
      <c r="P3">
        <v>0.010282</v>
      </c>
      <c r="Q3">
        <v>41.38872</v>
      </c>
      <c r="R3">
        <v>98.13681</v>
      </c>
      <c r="S3">
        <v>0.255781</v>
      </c>
      <c r="T3">
        <v>0.024176</v>
      </c>
      <c r="U3">
        <v>0.103301</v>
      </c>
      <c r="V3">
        <v>0.019214</v>
      </c>
      <c r="W3">
        <v>0.279073</v>
      </c>
      <c r="X3">
        <v>0.509859</v>
      </c>
      <c r="Y3">
        <v>0.054066</v>
      </c>
      <c r="Z3">
        <v>0.01954</v>
      </c>
      <c r="AB3">
        <v>608</v>
      </c>
      <c r="AC3">
        <v>275</v>
      </c>
      <c r="AD3">
        <v>242</v>
      </c>
      <c r="AE3">
        <v>221</v>
      </c>
      <c r="AF3">
        <v>328</v>
      </c>
      <c r="AG3">
        <v>1491</v>
      </c>
      <c r="AH3">
        <v>625</v>
      </c>
      <c r="AI3">
        <v>227</v>
      </c>
    </row>
    <row r="4" spans="1:35" ht="13.5">
      <c r="A4" t="s">
        <v>67</v>
      </c>
      <c r="B4">
        <v>12921</v>
      </c>
      <c r="C4">
        <v>27077</v>
      </c>
      <c r="D4">
        <v>272</v>
      </c>
      <c r="E4" s="1">
        <v>41247.860810185186</v>
      </c>
      <c r="F4">
        <v>2</v>
      </c>
      <c r="G4" t="s">
        <v>57</v>
      </c>
      <c r="H4" t="s">
        <v>66</v>
      </c>
      <c r="I4">
        <v>5.917598</v>
      </c>
      <c r="J4">
        <v>0.029441</v>
      </c>
      <c r="K4">
        <v>5.124083</v>
      </c>
      <c r="L4">
        <v>0.018832</v>
      </c>
      <c r="M4">
        <v>29.24274</v>
      </c>
      <c r="N4">
        <v>16.27304</v>
      </c>
      <c r="O4">
        <v>0.018314</v>
      </c>
      <c r="P4">
        <v>0.005941</v>
      </c>
      <c r="Q4">
        <v>41.55422</v>
      </c>
      <c r="R4">
        <v>98.18422</v>
      </c>
      <c r="S4">
        <v>0.256319</v>
      </c>
      <c r="T4">
        <v>0.02409</v>
      </c>
      <c r="U4">
        <v>0.103195</v>
      </c>
      <c r="V4">
        <v>0.019896</v>
      </c>
      <c r="W4">
        <v>0.280743</v>
      </c>
      <c r="X4">
        <v>0.505694</v>
      </c>
      <c r="Y4">
        <v>0.05355</v>
      </c>
      <c r="Z4">
        <v>0.019291</v>
      </c>
      <c r="AB4">
        <v>625</v>
      </c>
      <c r="AC4">
        <v>260</v>
      </c>
      <c r="AD4">
        <v>246</v>
      </c>
      <c r="AE4">
        <v>224</v>
      </c>
      <c r="AF4">
        <v>317</v>
      </c>
      <c r="AG4">
        <v>1467</v>
      </c>
      <c r="AH4">
        <v>629</v>
      </c>
      <c r="AI4">
        <v>227</v>
      </c>
    </row>
    <row r="5" spans="1:35" ht="13.5">
      <c r="A5" t="s">
        <v>68</v>
      </c>
      <c r="B5">
        <v>12903</v>
      </c>
      <c r="C5">
        <v>27059</v>
      </c>
      <c r="D5">
        <v>271</v>
      </c>
      <c r="E5" s="1">
        <v>41247.862592592595</v>
      </c>
      <c r="F5">
        <v>3</v>
      </c>
      <c r="G5" t="s">
        <v>57</v>
      </c>
      <c r="H5" t="s">
        <v>66</v>
      </c>
      <c r="I5">
        <v>5.840058</v>
      </c>
      <c r="J5">
        <v>0.020554</v>
      </c>
      <c r="K5">
        <v>5.163664</v>
      </c>
      <c r="L5">
        <v>0.009672</v>
      </c>
      <c r="M5">
        <v>29.03086</v>
      </c>
      <c r="N5">
        <v>16.83372</v>
      </c>
      <c r="O5">
        <v>0.008197</v>
      </c>
      <c r="P5">
        <v>0.005317</v>
      </c>
      <c r="Q5">
        <v>41.43162</v>
      </c>
      <c r="R5">
        <v>98.34366</v>
      </c>
      <c r="S5">
        <v>0.253776</v>
      </c>
      <c r="T5">
        <v>0.023905</v>
      </c>
      <c r="U5">
        <v>0.103381</v>
      </c>
      <c r="V5">
        <v>0.018919</v>
      </c>
      <c r="W5">
        <v>0.279466</v>
      </c>
      <c r="X5">
        <v>0.515065</v>
      </c>
      <c r="Y5">
        <v>0.052343</v>
      </c>
      <c r="Z5">
        <v>0.019434</v>
      </c>
      <c r="AB5">
        <v>587</v>
      </c>
      <c r="AC5">
        <v>267</v>
      </c>
      <c r="AD5">
        <v>244</v>
      </c>
      <c r="AE5">
        <v>220</v>
      </c>
      <c r="AF5">
        <v>322</v>
      </c>
      <c r="AG5">
        <v>1515</v>
      </c>
      <c r="AH5">
        <v>624</v>
      </c>
      <c r="AI5">
        <v>230</v>
      </c>
    </row>
    <row r="6" spans="1:35" ht="13.5">
      <c r="A6" t="s">
        <v>69</v>
      </c>
      <c r="B6">
        <v>12860</v>
      </c>
      <c r="C6">
        <v>27079</v>
      </c>
      <c r="D6">
        <v>272</v>
      </c>
      <c r="E6" s="1">
        <v>41247.864375</v>
      </c>
      <c r="F6">
        <v>4</v>
      </c>
      <c r="G6" t="s">
        <v>57</v>
      </c>
      <c r="H6" t="s">
        <v>66</v>
      </c>
      <c r="I6">
        <v>5.852654</v>
      </c>
      <c r="J6">
        <v>0.03571</v>
      </c>
      <c r="K6">
        <v>5.113327</v>
      </c>
      <c r="L6">
        <v>1E-05</v>
      </c>
      <c r="M6">
        <v>29.106</v>
      </c>
      <c r="N6">
        <v>16.73764</v>
      </c>
      <c r="O6">
        <v>0.020043</v>
      </c>
      <c r="P6">
        <v>1E-05</v>
      </c>
      <c r="Q6">
        <v>41.484</v>
      </c>
      <c r="R6">
        <v>98.3494</v>
      </c>
      <c r="S6">
        <v>0.254098</v>
      </c>
      <c r="T6">
        <v>0.025055</v>
      </c>
      <c r="U6">
        <v>0.102747</v>
      </c>
      <c r="V6">
        <v>-0.00031</v>
      </c>
      <c r="W6">
        <v>0.280041</v>
      </c>
      <c r="X6">
        <v>0.512568</v>
      </c>
      <c r="Y6">
        <v>0.054249</v>
      </c>
      <c r="Z6">
        <v>-4.3E-05</v>
      </c>
      <c r="AB6">
        <v>591</v>
      </c>
      <c r="AC6">
        <v>266</v>
      </c>
      <c r="AD6">
        <v>236</v>
      </c>
      <c r="AE6">
        <v>-4</v>
      </c>
      <c r="AF6">
        <v>346</v>
      </c>
      <c r="AG6">
        <v>1468</v>
      </c>
      <c r="AH6">
        <v>636</v>
      </c>
      <c r="AI6">
        <v>-1</v>
      </c>
    </row>
    <row r="7" spans="1:35" ht="13.5">
      <c r="A7" t="s">
        <v>70</v>
      </c>
      <c r="B7">
        <v>12879</v>
      </c>
      <c r="C7">
        <v>27061</v>
      </c>
      <c r="D7">
        <v>272</v>
      </c>
      <c r="E7" s="1">
        <v>41247.86618055555</v>
      </c>
      <c r="F7">
        <v>5</v>
      </c>
      <c r="G7" t="s">
        <v>57</v>
      </c>
      <c r="H7" t="s">
        <v>66</v>
      </c>
      <c r="I7">
        <v>5.994984</v>
      </c>
      <c r="J7">
        <v>0.022705</v>
      </c>
      <c r="K7">
        <v>5.144977</v>
      </c>
      <c r="L7">
        <v>0.007018</v>
      </c>
      <c r="M7">
        <v>28.9301</v>
      </c>
      <c r="N7">
        <v>16.51107</v>
      </c>
      <c r="O7">
        <v>0.001818</v>
      </c>
      <c r="P7">
        <v>1E-05</v>
      </c>
      <c r="Q7">
        <v>41.27636</v>
      </c>
      <c r="R7">
        <v>97.88905</v>
      </c>
      <c r="S7">
        <v>0.257927</v>
      </c>
      <c r="T7">
        <v>0.024808</v>
      </c>
      <c r="U7">
        <v>0.103146</v>
      </c>
      <c r="V7">
        <v>0.019016</v>
      </c>
      <c r="W7">
        <v>0.278811</v>
      </c>
      <c r="X7">
        <v>0.508996</v>
      </c>
      <c r="Y7">
        <v>0.056829</v>
      </c>
      <c r="Z7">
        <v>-0.000104</v>
      </c>
      <c r="AB7">
        <v>604</v>
      </c>
      <c r="AC7">
        <v>277</v>
      </c>
      <c r="AD7">
        <v>248</v>
      </c>
      <c r="AE7">
        <v>223</v>
      </c>
      <c r="AF7">
        <v>348</v>
      </c>
      <c r="AG7">
        <v>1498</v>
      </c>
      <c r="AH7">
        <v>684</v>
      </c>
      <c r="AI7">
        <v>-1</v>
      </c>
    </row>
    <row r="8" spans="1:35" ht="13.5">
      <c r="A8" t="s">
        <v>71</v>
      </c>
      <c r="B8">
        <v>12884</v>
      </c>
      <c r="C8">
        <v>27042</v>
      </c>
      <c r="D8">
        <v>272</v>
      </c>
      <c r="E8" s="1">
        <v>41247.86796296296</v>
      </c>
      <c r="F8">
        <v>6</v>
      </c>
      <c r="G8" t="s">
        <v>57</v>
      </c>
      <c r="H8" t="s">
        <v>66</v>
      </c>
      <c r="I8">
        <v>5.883461</v>
      </c>
      <c r="J8">
        <v>0.032911</v>
      </c>
      <c r="K8">
        <v>5.140742</v>
      </c>
      <c r="L8">
        <v>0.003803</v>
      </c>
      <c r="M8">
        <v>29.20014</v>
      </c>
      <c r="N8">
        <v>16.62492</v>
      </c>
      <c r="O8">
        <v>1E-05</v>
      </c>
      <c r="P8">
        <v>0.000935</v>
      </c>
      <c r="Q8">
        <v>41.57856</v>
      </c>
      <c r="R8">
        <v>98.46548</v>
      </c>
      <c r="S8">
        <v>0.255034</v>
      </c>
      <c r="T8">
        <v>0.024093</v>
      </c>
      <c r="U8">
        <v>0.103194</v>
      </c>
      <c r="V8">
        <v>0.020105</v>
      </c>
      <c r="W8">
        <v>0.280062</v>
      </c>
      <c r="X8">
        <v>0.509496</v>
      </c>
      <c r="Y8">
        <v>-0.00062</v>
      </c>
      <c r="Z8">
        <v>0.019979</v>
      </c>
      <c r="AB8">
        <v>616</v>
      </c>
      <c r="AC8">
        <v>256</v>
      </c>
      <c r="AD8">
        <v>253</v>
      </c>
      <c r="AE8">
        <v>239</v>
      </c>
      <c r="AF8">
        <v>327</v>
      </c>
      <c r="AG8">
        <v>1429</v>
      </c>
      <c r="AH8">
        <v>-7</v>
      </c>
      <c r="AI8">
        <v>240</v>
      </c>
    </row>
    <row r="9" spans="1:35" ht="13.5">
      <c r="A9" t="s">
        <v>72</v>
      </c>
      <c r="B9">
        <v>12839</v>
      </c>
      <c r="C9">
        <v>27047</v>
      </c>
      <c r="D9">
        <v>272</v>
      </c>
      <c r="E9" s="1">
        <v>41247.86974537037</v>
      </c>
      <c r="F9">
        <v>7</v>
      </c>
      <c r="G9" t="s">
        <v>57</v>
      </c>
      <c r="H9" t="s">
        <v>66</v>
      </c>
      <c r="I9">
        <v>5.944085</v>
      </c>
      <c r="J9">
        <v>0.050369</v>
      </c>
      <c r="K9">
        <v>5.061593</v>
      </c>
      <c r="L9">
        <v>0.01316</v>
      </c>
      <c r="M9">
        <v>29.05325</v>
      </c>
      <c r="N9">
        <v>16.79529</v>
      </c>
      <c r="O9">
        <v>0.011811</v>
      </c>
      <c r="P9">
        <v>0.007491</v>
      </c>
      <c r="Q9">
        <v>41.46622</v>
      </c>
      <c r="R9">
        <v>98.40327</v>
      </c>
      <c r="S9">
        <v>0.256628</v>
      </c>
      <c r="T9">
        <v>0.024628</v>
      </c>
      <c r="U9">
        <v>0.102463</v>
      </c>
      <c r="V9">
        <v>0.01908</v>
      </c>
      <c r="W9">
        <v>0.279452</v>
      </c>
      <c r="X9">
        <v>0.51437</v>
      </c>
      <c r="Y9">
        <v>0.053478</v>
      </c>
      <c r="Z9">
        <v>0.019817</v>
      </c>
      <c r="AB9">
        <v>601</v>
      </c>
      <c r="AC9">
        <v>243</v>
      </c>
      <c r="AD9">
        <v>258</v>
      </c>
      <c r="AE9">
        <v>219</v>
      </c>
      <c r="AF9">
        <v>336</v>
      </c>
      <c r="AG9">
        <v>1536</v>
      </c>
      <c r="AH9">
        <v>635</v>
      </c>
      <c r="AI9">
        <v>233</v>
      </c>
    </row>
    <row r="10" spans="1:35" ht="13.5">
      <c r="A10" t="s">
        <v>73</v>
      </c>
      <c r="B10">
        <v>12817</v>
      </c>
      <c r="C10">
        <v>27042</v>
      </c>
      <c r="D10">
        <v>272</v>
      </c>
      <c r="E10" s="1">
        <v>41247.87155092593</v>
      </c>
      <c r="F10">
        <v>8</v>
      </c>
      <c r="G10" t="s">
        <v>57</v>
      </c>
      <c r="H10" t="s">
        <v>66</v>
      </c>
      <c r="I10">
        <v>5.69867</v>
      </c>
      <c r="J10">
        <v>0.015984</v>
      </c>
      <c r="K10">
        <v>4.950759</v>
      </c>
      <c r="L10">
        <v>1E-05</v>
      </c>
      <c r="M10">
        <v>29.05639</v>
      </c>
      <c r="N10">
        <v>16.40071</v>
      </c>
      <c r="O10">
        <v>1E-05</v>
      </c>
      <c r="P10">
        <v>1E-05</v>
      </c>
      <c r="Q10">
        <v>41.20544</v>
      </c>
      <c r="R10">
        <v>97.328</v>
      </c>
      <c r="S10">
        <v>0.249673</v>
      </c>
      <c r="T10">
        <v>0.021229</v>
      </c>
      <c r="U10">
        <v>0.101273</v>
      </c>
      <c r="V10">
        <v>-4.9E-05</v>
      </c>
      <c r="W10">
        <v>0.279345</v>
      </c>
      <c r="X10">
        <v>0.508071</v>
      </c>
      <c r="Y10">
        <v>-0.0001</v>
      </c>
      <c r="Z10">
        <v>-0.000105</v>
      </c>
      <c r="AB10">
        <v>606</v>
      </c>
      <c r="AC10">
        <v>238</v>
      </c>
      <c r="AD10">
        <v>254</v>
      </c>
      <c r="AE10">
        <v>-1</v>
      </c>
      <c r="AF10">
        <v>336</v>
      </c>
      <c r="AG10">
        <v>1536</v>
      </c>
      <c r="AH10">
        <v>-1</v>
      </c>
      <c r="AI10">
        <v>-1</v>
      </c>
    </row>
    <row r="11" spans="1:35" ht="13.5">
      <c r="A11" t="s">
        <v>74</v>
      </c>
      <c r="B11">
        <v>12807</v>
      </c>
      <c r="C11">
        <v>27028</v>
      </c>
      <c r="D11">
        <v>271</v>
      </c>
      <c r="E11" s="1">
        <v>41247.87332175926</v>
      </c>
      <c r="F11">
        <v>9</v>
      </c>
      <c r="G11" t="s">
        <v>57</v>
      </c>
      <c r="H11" t="s">
        <v>66</v>
      </c>
      <c r="I11">
        <v>5.867692</v>
      </c>
      <c r="J11">
        <v>0.00802</v>
      </c>
      <c r="K11">
        <v>5.038445</v>
      </c>
      <c r="L11">
        <v>0.007896</v>
      </c>
      <c r="M11">
        <v>28.82564</v>
      </c>
      <c r="N11">
        <v>16.60193</v>
      </c>
      <c r="O11">
        <v>1E-05</v>
      </c>
      <c r="P11">
        <v>0.000936</v>
      </c>
      <c r="Q11">
        <v>41.08421</v>
      </c>
      <c r="R11">
        <v>97.43478</v>
      </c>
      <c r="S11">
        <v>0.254544</v>
      </c>
      <c r="T11">
        <v>0.023761</v>
      </c>
      <c r="U11">
        <v>0.101981</v>
      </c>
      <c r="V11">
        <v>0.018999</v>
      </c>
      <c r="W11">
        <v>0.278114</v>
      </c>
      <c r="X11">
        <v>0.509096</v>
      </c>
      <c r="Y11">
        <v>-0.000154</v>
      </c>
      <c r="Z11">
        <v>0.019424</v>
      </c>
      <c r="AB11">
        <v>604</v>
      </c>
      <c r="AC11">
        <v>279</v>
      </c>
      <c r="AD11">
        <v>243</v>
      </c>
      <c r="AE11">
        <v>222</v>
      </c>
      <c r="AF11">
        <v>325</v>
      </c>
      <c r="AG11">
        <v>1427</v>
      </c>
      <c r="AH11">
        <v>-2</v>
      </c>
      <c r="AI11">
        <v>234</v>
      </c>
    </row>
    <row r="12" spans="1:35" ht="13.5">
      <c r="A12" t="s">
        <v>75</v>
      </c>
      <c r="B12">
        <v>12822</v>
      </c>
      <c r="C12">
        <v>27025</v>
      </c>
      <c r="D12">
        <v>272</v>
      </c>
      <c r="E12" s="1">
        <v>41247.87513888889</v>
      </c>
      <c r="F12">
        <v>10</v>
      </c>
      <c r="G12" t="s">
        <v>57</v>
      </c>
      <c r="H12" t="s">
        <v>66</v>
      </c>
      <c r="I12">
        <v>5.835737</v>
      </c>
      <c r="J12">
        <v>0.024439</v>
      </c>
      <c r="K12">
        <v>4.944968</v>
      </c>
      <c r="L12">
        <v>1E-05</v>
      </c>
      <c r="M12">
        <v>29.02817</v>
      </c>
      <c r="N12">
        <v>16.3662</v>
      </c>
      <c r="O12">
        <v>0.010916</v>
      </c>
      <c r="P12">
        <v>0.003736</v>
      </c>
      <c r="Q12">
        <v>41.22199</v>
      </c>
      <c r="R12">
        <v>97.43618</v>
      </c>
      <c r="S12">
        <v>0.253385</v>
      </c>
      <c r="T12">
        <v>0.022741</v>
      </c>
      <c r="U12">
        <v>0.101194</v>
      </c>
      <c r="V12">
        <v>-8.3E-05</v>
      </c>
      <c r="W12">
        <v>0.279201</v>
      </c>
      <c r="X12">
        <v>0.505733</v>
      </c>
      <c r="Y12">
        <v>0.055527</v>
      </c>
      <c r="Z12">
        <v>0.019986</v>
      </c>
      <c r="AB12">
        <v>601</v>
      </c>
      <c r="AC12">
        <v>248</v>
      </c>
      <c r="AD12">
        <v>252</v>
      </c>
      <c r="AE12">
        <v>-1</v>
      </c>
      <c r="AF12">
        <v>332</v>
      </c>
      <c r="AG12">
        <v>1448</v>
      </c>
      <c r="AH12">
        <v>660</v>
      </c>
      <c r="AI12">
        <v>238</v>
      </c>
    </row>
    <row r="13" spans="1:35" ht="13.5">
      <c r="A13" t="s">
        <v>76</v>
      </c>
      <c r="B13">
        <v>12863</v>
      </c>
      <c r="C13">
        <v>27033</v>
      </c>
      <c r="D13">
        <v>272</v>
      </c>
      <c r="E13" s="1">
        <v>41247.87694444445</v>
      </c>
      <c r="F13">
        <v>11</v>
      </c>
      <c r="G13" t="s">
        <v>57</v>
      </c>
      <c r="H13" t="s">
        <v>66</v>
      </c>
      <c r="I13">
        <v>5.867607</v>
      </c>
      <c r="J13">
        <v>0.018662</v>
      </c>
      <c r="K13">
        <v>5.088327</v>
      </c>
      <c r="L13">
        <v>0.005266</v>
      </c>
      <c r="M13">
        <v>28.92543</v>
      </c>
      <c r="N13">
        <v>16.29744</v>
      </c>
      <c r="O13">
        <v>1E-05</v>
      </c>
      <c r="P13">
        <v>1E-05</v>
      </c>
      <c r="Q13">
        <v>41.14677</v>
      </c>
      <c r="R13">
        <v>97.34953</v>
      </c>
      <c r="S13">
        <v>0.254122</v>
      </c>
      <c r="T13">
        <v>0.024362</v>
      </c>
      <c r="U13">
        <v>0.102611</v>
      </c>
      <c r="V13">
        <v>0.018701</v>
      </c>
      <c r="W13">
        <v>0.278564</v>
      </c>
      <c r="X13">
        <v>0.503855</v>
      </c>
      <c r="Y13">
        <v>-7.6E-05</v>
      </c>
      <c r="Z13">
        <v>-0.000324</v>
      </c>
      <c r="AB13">
        <v>593</v>
      </c>
      <c r="AC13">
        <v>275</v>
      </c>
      <c r="AD13">
        <v>249</v>
      </c>
      <c r="AE13">
        <v>221</v>
      </c>
      <c r="AF13">
        <v>326</v>
      </c>
      <c r="AG13">
        <v>1410</v>
      </c>
      <c r="AH13">
        <v>-1</v>
      </c>
      <c r="AI13">
        <v>-4</v>
      </c>
    </row>
    <row r="14" spans="1:35" ht="13.5">
      <c r="A14" t="s">
        <v>77</v>
      </c>
      <c r="B14">
        <v>13090</v>
      </c>
      <c r="C14">
        <v>27171</v>
      </c>
      <c r="D14">
        <v>269</v>
      </c>
      <c r="E14" s="1">
        <v>41247.87873842593</v>
      </c>
      <c r="F14">
        <v>12</v>
      </c>
      <c r="G14" t="s">
        <v>57</v>
      </c>
      <c r="H14" t="s">
        <v>78</v>
      </c>
      <c r="I14">
        <v>5.884359</v>
      </c>
      <c r="J14">
        <v>0.008028</v>
      </c>
      <c r="K14">
        <v>5.034688</v>
      </c>
      <c r="L14">
        <v>1E-05</v>
      </c>
      <c r="M14">
        <v>29.0805</v>
      </c>
      <c r="N14">
        <v>16.48275</v>
      </c>
      <c r="O14">
        <v>0.020067</v>
      </c>
      <c r="P14">
        <v>0.00531</v>
      </c>
      <c r="Q14">
        <v>41.3569</v>
      </c>
      <c r="R14">
        <v>97.87261</v>
      </c>
      <c r="S14">
        <v>0.254993</v>
      </c>
      <c r="T14">
        <v>0.02325</v>
      </c>
      <c r="U14">
        <v>0.102143</v>
      </c>
      <c r="V14">
        <v>-1.6E-05</v>
      </c>
      <c r="W14">
        <v>0.279786</v>
      </c>
      <c r="X14">
        <v>0.50967</v>
      </c>
      <c r="Y14">
        <v>0.057917</v>
      </c>
      <c r="Z14">
        <v>0.018432</v>
      </c>
      <c r="AB14">
        <v>599</v>
      </c>
      <c r="AC14">
        <v>273</v>
      </c>
      <c r="AD14">
        <v>246</v>
      </c>
      <c r="AE14">
        <v>0</v>
      </c>
      <c r="AF14">
        <v>331</v>
      </c>
      <c r="AG14">
        <v>1522</v>
      </c>
      <c r="AH14">
        <v>681</v>
      </c>
      <c r="AI14">
        <v>218</v>
      </c>
    </row>
    <row r="15" spans="1:35" ht="13.5">
      <c r="A15" t="s">
        <v>79</v>
      </c>
      <c r="B15">
        <v>12714</v>
      </c>
      <c r="C15">
        <v>27224</v>
      </c>
      <c r="D15">
        <v>273</v>
      </c>
      <c r="E15" s="1">
        <v>41247.88055555556</v>
      </c>
      <c r="F15">
        <v>13</v>
      </c>
      <c r="G15" t="s">
        <v>57</v>
      </c>
      <c r="H15" t="s">
        <v>78</v>
      </c>
      <c r="I15">
        <v>5.860181</v>
      </c>
      <c r="J15">
        <v>0.036606</v>
      </c>
      <c r="K15">
        <v>5.063161</v>
      </c>
      <c r="L15">
        <v>0.012022</v>
      </c>
      <c r="M15">
        <v>28.78503</v>
      </c>
      <c r="N15">
        <v>16.52135</v>
      </c>
      <c r="O15">
        <v>1E-05</v>
      </c>
      <c r="P15">
        <v>0.015631</v>
      </c>
      <c r="Q15">
        <v>41.05763</v>
      </c>
      <c r="R15">
        <v>97.35162</v>
      </c>
      <c r="S15">
        <v>0.25444</v>
      </c>
      <c r="T15">
        <v>0.02381</v>
      </c>
      <c r="U15">
        <v>0.102628</v>
      </c>
      <c r="V15">
        <v>0.01868</v>
      </c>
      <c r="W15">
        <v>0.278175</v>
      </c>
      <c r="X15">
        <v>0.509962</v>
      </c>
      <c r="Y15">
        <v>-2.7E-05</v>
      </c>
      <c r="Z15">
        <v>0.018378</v>
      </c>
      <c r="AB15">
        <v>601</v>
      </c>
      <c r="AC15">
        <v>248</v>
      </c>
      <c r="AD15">
        <v>259</v>
      </c>
      <c r="AE15">
        <v>215</v>
      </c>
      <c r="AF15">
        <v>325</v>
      </c>
      <c r="AG15">
        <v>1509</v>
      </c>
      <c r="AH15">
        <v>0</v>
      </c>
      <c r="AI15">
        <v>207</v>
      </c>
    </row>
    <row r="16" spans="1:35" ht="13.5">
      <c r="A16" t="s">
        <v>80</v>
      </c>
      <c r="B16">
        <v>12813</v>
      </c>
      <c r="C16">
        <v>27295</v>
      </c>
      <c r="D16">
        <v>272</v>
      </c>
      <c r="E16" s="1">
        <v>41247.882361111115</v>
      </c>
      <c r="F16">
        <v>14</v>
      </c>
      <c r="G16" t="s">
        <v>57</v>
      </c>
      <c r="H16" t="s">
        <v>78</v>
      </c>
      <c r="I16">
        <v>5.815649</v>
      </c>
      <c r="J16">
        <v>0.026792</v>
      </c>
      <c r="K16">
        <v>5.058989</v>
      </c>
      <c r="L16">
        <v>0.007015</v>
      </c>
      <c r="M16">
        <v>28.61358</v>
      </c>
      <c r="N16">
        <v>16.8331</v>
      </c>
      <c r="O16">
        <v>0.00363</v>
      </c>
      <c r="P16">
        <v>0.019684</v>
      </c>
      <c r="Q16">
        <v>40.92078</v>
      </c>
      <c r="R16">
        <v>97.29922</v>
      </c>
      <c r="S16">
        <v>0.253886</v>
      </c>
      <c r="T16">
        <v>0.023512</v>
      </c>
      <c r="U16">
        <v>0.102265</v>
      </c>
      <c r="V16">
        <v>0.019762</v>
      </c>
      <c r="W16">
        <v>0.277158</v>
      </c>
      <c r="X16">
        <v>0.513888</v>
      </c>
      <c r="Y16">
        <v>0.054044</v>
      </c>
      <c r="Z16">
        <v>0.020342</v>
      </c>
      <c r="AB16">
        <v>637</v>
      </c>
      <c r="AC16">
        <v>255</v>
      </c>
      <c r="AD16">
        <v>249</v>
      </c>
      <c r="AE16">
        <v>233</v>
      </c>
      <c r="AF16">
        <v>337</v>
      </c>
      <c r="AG16">
        <v>1483</v>
      </c>
      <c r="AH16">
        <v>649</v>
      </c>
      <c r="AI16">
        <v>228</v>
      </c>
    </row>
    <row r="17" spans="1:35" ht="13.5">
      <c r="A17" t="s">
        <v>81</v>
      </c>
      <c r="B17">
        <v>12815</v>
      </c>
      <c r="C17">
        <v>27142</v>
      </c>
      <c r="D17">
        <v>272</v>
      </c>
      <c r="E17" s="1">
        <v>41247.88416666666</v>
      </c>
      <c r="F17">
        <v>15</v>
      </c>
      <c r="G17" t="s">
        <v>57</v>
      </c>
      <c r="H17" t="s">
        <v>78</v>
      </c>
      <c r="I17">
        <v>5.889446</v>
      </c>
      <c r="J17">
        <v>0.03385</v>
      </c>
      <c r="K17">
        <v>5.011035</v>
      </c>
      <c r="L17">
        <v>0.010822</v>
      </c>
      <c r="M17">
        <v>29.22459</v>
      </c>
      <c r="N17">
        <v>16.83495</v>
      </c>
      <c r="O17">
        <v>0.015443</v>
      </c>
      <c r="P17">
        <v>1E-05</v>
      </c>
      <c r="Q17">
        <v>41.61526</v>
      </c>
      <c r="R17">
        <v>98.63541</v>
      </c>
      <c r="S17">
        <v>0.255404</v>
      </c>
      <c r="T17">
        <v>0.02398</v>
      </c>
      <c r="U17">
        <v>0.10178</v>
      </c>
      <c r="V17">
        <v>0.019203</v>
      </c>
      <c r="W17">
        <v>0.280308</v>
      </c>
      <c r="X17">
        <v>0.513974</v>
      </c>
      <c r="Y17">
        <v>0.056047</v>
      </c>
      <c r="Z17">
        <v>-3.6E-05</v>
      </c>
      <c r="AB17">
        <v>620</v>
      </c>
      <c r="AC17">
        <v>254</v>
      </c>
      <c r="AD17">
        <v>248</v>
      </c>
      <c r="AE17">
        <v>223</v>
      </c>
      <c r="AF17">
        <v>333</v>
      </c>
      <c r="AG17">
        <v>1487</v>
      </c>
      <c r="AH17">
        <v>663</v>
      </c>
      <c r="AI17">
        <v>0</v>
      </c>
    </row>
    <row r="18" spans="1:35" ht="13.5">
      <c r="A18" t="s">
        <v>82</v>
      </c>
      <c r="B18">
        <v>13222</v>
      </c>
      <c r="C18">
        <v>27234</v>
      </c>
      <c r="D18">
        <v>269</v>
      </c>
      <c r="E18" s="1">
        <v>41247.88599537037</v>
      </c>
      <c r="F18">
        <v>16</v>
      </c>
      <c r="G18" t="s">
        <v>57</v>
      </c>
      <c r="H18" t="s">
        <v>78</v>
      </c>
      <c r="I18">
        <v>6.06509</v>
      </c>
      <c r="J18">
        <v>0.028138</v>
      </c>
      <c r="K18">
        <v>5.091189</v>
      </c>
      <c r="L18">
        <v>0.002933</v>
      </c>
      <c r="M18">
        <v>29.08736</v>
      </c>
      <c r="N18">
        <v>16.61325</v>
      </c>
      <c r="O18">
        <v>1E-05</v>
      </c>
      <c r="P18">
        <v>1E-05</v>
      </c>
      <c r="Q18">
        <v>41.4864</v>
      </c>
      <c r="R18">
        <v>98.37439</v>
      </c>
      <c r="S18">
        <v>0.260814</v>
      </c>
      <c r="T18">
        <v>0.024305</v>
      </c>
      <c r="U18">
        <v>0.102731</v>
      </c>
      <c r="V18">
        <v>0.018912</v>
      </c>
      <c r="W18">
        <v>0.279894</v>
      </c>
      <c r="X18">
        <v>0.510327</v>
      </c>
      <c r="Y18">
        <v>-13.27025</v>
      </c>
      <c r="Z18">
        <v>-2.4E-05</v>
      </c>
      <c r="AB18">
        <v>648</v>
      </c>
      <c r="AC18">
        <v>264</v>
      </c>
      <c r="AD18">
        <v>248</v>
      </c>
      <c r="AE18">
        <v>226</v>
      </c>
      <c r="AF18">
        <v>336</v>
      </c>
      <c r="AG18">
        <v>1453</v>
      </c>
      <c r="AH18">
        <v>-160119</v>
      </c>
      <c r="AI18">
        <v>0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3"/>
  <sheetViews>
    <sheetView workbookViewId="0" topLeftCell="A319">
      <selection activeCell="G47" sqref="G47"/>
    </sheetView>
  </sheetViews>
  <sheetFormatPr defaultColWidth="8.8515625" defaultRowHeight="15"/>
  <sheetData>
    <row r="1" ht="13.5">
      <c r="B1" t="s">
        <v>0</v>
      </c>
    </row>
    <row r="2" spans="2:21" ht="13.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ht="13.5">
      <c r="B3" t="s">
        <v>21</v>
      </c>
    </row>
    <row r="4" spans="1:21" ht="13.5">
      <c r="A4" t="s">
        <v>22</v>
      </c>
      <c r="B4">
        <v>5.913968</v>
      </c>
      <c r="C4">
        <v>0.255781</v>
      </c>
      <c r="D4">
        <v>608</v>
      </c>
      <c r="E4">
        <v>6.026248</v>
      </c>
      <c r="F4">
        <v>6.025804</v>
      </c>
      <c r="G4">
        <v>395.6158</v>
      </c>
      <c r="H4">
        <v>20</v>
      </c>
      <c r="I4">
        <v>7902</v>
      </c>
      <c r="J4">
        <v>35.94421</v>
      </c>
      <c r="K4">
        <v>383.7153</v>
      </c>
      <c r="L4">
        <v>33.24353</v>
      </c>
      <c r="M4">
        <v>11.90053</v>
      </c>
      <c r="N4">
        <v>16.40089</v>
      </c>
      <c r="O4">
        <v>7.400181</v>
      </c>
      <c r="P4">
        <v>0.524381</v>
      </c>
      <c r="Q4">
        <v>0.025774</v>
      </c>
      <c r="R4">
        <v>1.012816</v>
      </c>
      <c r="S4">
        <v>2.268681</v>
      </c>
      <c r="T4">
        <v>1.003777</v>
      </c>
      <c r="U4">
        <v>10.6753</v>
      </c>
    </row>
    <row r="5" spans="1:21" ht="13.5">
      <c r="A5" t="s">
        <v>23</v>
      </c>
      <c r="B5">
        <v>0.016909</v>
      </c>
      <c r="C5">
        <v>0.024176</v>
      </c>
      <c r="D5">
        <v>275</v>
      </c>
      <c r="E5">
        <v>0.01723</v>
      </c>
      <c r="F5">
        <v>0.016296</v>
      </c>
      <c r="G5">
        <v>9.150276</v>
      </c>
      <c r="H5">
        <v>20</v>
      </c>
      <c r="I5">
        <v>183</v>
      </c>
      <c r="J5">
        <v>0.17799</v>
      </c>
      <c r="K5">
        <v>1.900101</v>
      </c>
      <c r="L5">
        <v>1.262077</v>
      </c>
      <c r="M5">
        <v>7.250175</v>
      </c>
      <c r="N5">
        <v>8.000211</v>
      </c>
      <c r="O5">
        <v>6.500139</v>
      </c>
      <c r="P5">
        <v>0.001203</v>
      </c>
      <c r="Q5">
        <v>9.1E-05</v>
      </c>
      <c r="R5">
        <v>0.995054</v>
      </c>
      <c r="S5">
        <v>1.878929</v>
      </c>
      <c r="T5">
        <v>1.002671</v>
      </c>
      <c r="U5">
        <v>10.6753</v>
      </c>
    </row>
    <row r="6" spans="1:21" ht="13.5">
      <c r="A6" t="s">
        <v>24</v>
      </c>
      <c r="B6">
        <v>5.170175</v>
      </c>
      <c r="C6">
        <v>0.103301</v>
      </c>
      <c r="D6">
        <v>242</v>
      </c>
      <c r="E6">
        <v>5.268334</v>
      </c>
      <c r="F6">
        <v>3.021682</v>
      </c>
      <c r="G6">
        <v>1271.311</v>
      </c>
      <c r="H6">
        <v>20</v>
      </c>
      <c r="I6">
        <v>25320</v>
      </c>
      <c r="J6">
        <v>116.6439</v>
      </c>
      <c r="K6">
        <v>1245.209</v>
      </c>
      <c r="L6">
        <v>48.70502</v>
      </c>
      <c r="M6">
        <v>26.10226</v>
      </c>
      <c r="N6">
        <v>24.10192</v>
      </c>
      <c r="O6">
        <v>28.10261</v>
      </c>
      <c r="P6">
        <v>0.283581</v>
      </c>
      <c r="Q6">
        <v>0.046621</v>
      </c>
      <c r="R6">
        <v>1.06016</v>
      </c>
      <c r="S6">
        <v>1.048174</v>
      </c>
      <c r="T6">
        <v>0.997869</v>
      </c>
      <c r="U6">
        <v>10.6753</v>
      </c>
    </row>
    <row r="7" spans="1:21" ht="13.5">
      <c r="A7" t="s">
        <v>25</v>
      </c>
      <c r="B7">
        <v>0.012863</v>
      </c>
      <c r="C7">
        <v>0.019214</v>
      </c>
      <c r="D7">
        <v>221</v>
      </c>
      <c r="E7">
        <v>0.013107</v>
      </c>
      <c r="F7">
        <v>0.007706</v>
      </c>
      <c r="G7">
        <v>13.10057</v>
      </c>
      <c r="H7">
        <v>20</v>
      </c>
      <c r="I7">
        <v>262</v>
      </c>
      <c r="J7">
        <v>0.206099</v>
      </c>
      <c r="K7">
        <v>2.20017</v>
      </c>
      <c r="L7">
        <v>1.201843</v>
      </c>
      <c r="M7">
        <v>10.9004</v>
      </c>
      <c r="N7">
        <v>12.10048</v>
      </c>
      <c r="O7">
        <v>9.700311</v>
      </c>
      <c r="P7">
        <v>0.001061</v>
      </c>
      <c r="Q7">
        <v>0.000112</v>
      </c>
      <c r="R7">
        <v>1.080252</v>
      </c>
      <c r="S7">
        <v>1.075212</v>
      </c>
      <c r="T7">
        <v>0.99238</v>
      </c>
      <c r="U7">
        <v>10.6753</v>
      </c>
    </row>
    <row r="8" spans="1:21" ht="13.5">
      <c r="A8" t="s">
        <v>26</v>
      </c>
      <c r="B8">
        <v>29.01737</v>
      </c>
      <c r="C8">
        <v>0.279073</v>
      </c>
      <c r="D8">
        <v>328</v>
      </c>
      <c r="E8">
        <v>29.56828</v>
      </c>
      <c r="F8">
        <v>24.20177</v>
      </c>
      <c r="G8">
        <v>6108.138</v>
      </c>
      <c r="H8">
        <v>20</v>
      </c>
      <c r="I8">
        <v>119749</v>
      </c>
      <c r="J8">
        <v>568.7928</v>
      </c>
      <c r="K8">
        <v>6072.034</v>
      </c>
      <c r="L8">
        <v>169.1798</v>
      </c>
      <c r="M8">
        <v>36.10441</v>
      </c>
      <c r="N8">
        <v>41.80577</v>
      </c>
      <c r="O8">
        <v>30.40305</v>
      </c>
      <c r="P8">
        <v>1.085131</v>
      </c>
      <c r="Q8">
        <v>0.221683</v>
      </c>
      <c r="R8">
        <v>1.008387</v>
      </c>
      <c r="S8">
        <v>1.296593</v>
      </c>
      <c r="T8">
        <v>1.002183</v>
      </c>
      <c r="U8">
        <v>10.6753</v>
      </c>
    </row>
    <row r="9" spans="1:21" ht="13.5">
      <c r="A9" t="s">
        <v>27</v>
      </c>
      <c r="B9">
        <v>16.57651</v>
      </c>
      <c r="C9">
        <v>0.509859</v>
      </c>
      <c r="D9">
        <v>1491</v>
      </c>
      <c r="E9">
        <v>16.89123</v>
      </c>
      <c r="F9">
        <v>6.110492</v>
      </c>
      <c r="G9">
        <v>609.1219</v>
      </c>
      <c r="H9">
        <v>20</v>
      </c>
      <c r="I9">
        <v>12158</v>
      </c>
      <c r="J9">
        <v>55.05423</v>
      </c>
      <c r="K9">
        <v>587.7204</v>
      </c>
      <c r="L9">
        <v>28.46161</v>
      </c>
      <c r="M9">
        <v>21.40153</v>
      </c>
      <c r="N9">
        <v>23.90189</v>
      </c>
      <c r="O9">
        <v>18.90118</v>
      </c>
      <c r="P9">
        <v>0.426269</v>
      </c>
      <c r="Q9">
        <v>0.132544</v>
      </c>
      <c r="R9">
        <v>1.253141</v>
      </c>
      <c r="S9">
        <v>0.997157</v>
      </c>
      <c r="T9">
        <v>1</v>
      </c>
      <c r="U9">
        <v>10.6753</v>
      </c>
    </row>
    <row r="10" spans="1:21" ht="13.5">
      <c r="A10" t="s">
        <v>28</v>
      </c>
      <c r="B10">
        <v>0.030002</v>
      </c>
      <c r="C10">
        <v>0.054066</v>
      </c>
      <c r="D10">
        <v>625</v>
      </c>
      <c r="E10">
        <v>0.030571</v>
      </c>
      <c r="F10">
        <v>0.012584</v>
      </c>
      <c r="G10">
        <v>10.65037</v>
      </c>
      <c r="H10">
        <v>20</v>
      </c>
      <c r="I10">
        <v>213</v>
      </c>
      <c r="J10">
        <v>0.154573</v>
      </c>
      <c r="K10">
        <v>1.650107</v>
      </c>
      <c r="L10">
        <v>1.18334</v>
      </c>
      <c r="M10">
        <v>9.000267</v>
      </c>
      <c r="N10">
        <v>9.300285</v>
      </c>
      <c r="O10">
        <v>8.70025</v>
      </c>
      <c r="P10">
        <v>0.00056</v>
      </c>
      <c r="Q10">
        <v>0.000263</v>
      </c>
      <c r="R10">
        <v>1.192915</v>
      </c>
      <c r="S10">
        <v>1.001529</v>
      </c>
      <c r="T10">
        <v>0.956771</v>
      </c>
      <c r="U10">
        <v>10.6753</v>
      </c>
    </row>
    <row r="11" spans="1:21" ht="13.5">
      <c r="A11" t="s">
        <v>29</v>
      </c>
      <c r="B11">
        <v>0.010282</v>
      </c>
      <c r="C11">
        <v>0.01954</v>
      </c>
      <c r="D11">
        <v>227</v>
      </c>
      <c r="E11">
        <v>0.010478</v>
      </c>
      <c r="F11">
        <v>0.008927</v>
      </c>
      <c r="G11">
        <v>11.75046</v>
      </c>
      <c r="H11">
        <v>20</v>
      </c>
      <c r="I11">
        <v>235</v>
      </c>
      <c r="J11">
        <v>0.154573</v>
      </c>
      <c r="K11">
        <v>1.650117</v>
      </c>
      <c r="L11">
        <v>1.163372</v>
      </c>
      <c r="M11">
        <v>10.10034</v>
      </c>
      <c r="N11">
        <v>10.90039</v>
      </c>
      <c r="O11">
        <v>9.300285</v>
      </c>
      <c r="P11">
        <v>0.000462</v>
      </c>
      <c r="Q11">
        <v>6.7E-05</v>
      </c>
      <c r="R11">
        <v>1.032049</v>
      </c>
      <c r="S11">
        <v>1.503979</v>
      </c>
      <c r="T11">
        <v>0.999871</v>
      </c>
      <c r="U11">
        <v>10.6753</v>
      </c>
    </row>
    <row r="12" spans="1:6" ht="13.5">
      <c r="A12" t="s">
        <v>30</v>
      </c>
      <c r="B12">
        <v>41.38872</v>
      </c>
      <c r="E12">
        <v>42.17451</v>
      </c>
      <c r="F12">
        <v>60.59474</v>
      </c>
    </row>
    <row r="13" spans="1:6" ht="13.5">
      <c r="A13" t="s">
        <v>31</v>
      </c>
      <c r="B13">
        <v>98.13681</v>
      </c>
      <c r="E13">
        <v>100</v>
      </c>
      <c r="F13">
        <v>100</v>
      </c>
    </row>
    <row r="14" spans="1:2" ht="13.5">
      <c r="A14" t="s">
        <v>32</v>
      </c>
      <c r="B14" t="s">
        <v>33</v>
      </c>
    </row>
    <row r="15" spans="1:2" ht="13.5">
      <c r="A15" t="s">
        <v>34</v>
      </c>
      <c r="B15">
        <v>7.971905</v>
      </c>
    </row>
    <row r="16" spans="1:2" ht="13.5">
      <c r="A16" t="s">
        <v>35</v>
      </c>
      <c r="B16">
        <v>0.02804</v>
      </c>
    </row>
    <row r="17" spans="1:2" ht="13.5">
      <c r="A17" t="s">
        <v>36</v>
      </c>
      <c r="B17">
        <v>7.234109</v>
      </c>
    </row>
    <row r="18" spans="1:2" ht="13.5">
      <c r="A18" t="s">
        <v>37</v>
      </c>
      <c r="B18">
        <v>0.015495</v>
      </c>
    </row>
    <row r="19" spans="1:2" ht="13.5">
      <c r="A19" t="s">
        <v>38</v>
      </c>
      <c r="B19">
        <v>62.079</v>
      </c>
    </row>
    <row r="20" spans="1:2" ht="13.5">
      <c r="A20" t="s">
        <v>39</v>
      </c>
      <c r="B20">
        <v>20.75023</v>
      </c>
    </row>
    <row r="21" spans="1:2" ht="13.5">
      <c r="A21" t="s">
        <v>40</v>
      </c>
      <c r="B21">
        <v>0.038597</v>
      </c>
    </row>
    <row r="22" spans="1:2" ht="13.5">
      <c r="A22" t="s">
        <v>41</v>
      </c>
      <c r="B22">
        <v>0.019428</v>
      </c>
    </row>
    <row r="23" spans="1:2" ht="13.5">
      <c r="A23" t="s">
        <v>31</v>
      </c>
      <c r="B23">
        <v>98.13681</v>
      </c>
    </row>
    <row r="25" ht="13.5">
      <c r="B25" t="s">
        <v>42</v>
      </c>
    </row>
    <row r="26" spans="1:21" ht="13.5">
      <c r="A26" t="s">
        <v>22</v>
      </c>
      <c r="B26">
        <v>5.917598</v>
      </c>
      <c r="C26">
        <v>0.256319</v>
      </c>
      <c r="D26">
        <v>625</v>
      </c>
      <c r="E26">
        <v>6.027036</v>
      </c>
      <c r="F26">
        <v>6.01134</v>
      </c>
      <c r="G26">
        <v>395.666</v>
      </c>
      <c r="H26">
        <v>20</v>
      </c>
      <c r="I26">
        <v>7903</v>
      </c>
      <c r="J26">
        <v>36.09898</v>
      </c>
      <c r="K26">
        <v>383.1653</v>
      </c>
      <c r="L26">
        <v>31.65176</v>
      </c>
      <c r="M26">
        <v>12.5006</v>
      </c>
      <c r="N26">
        <v>17.50101</v>
      </c>
      <c r="O26">
        <v>7.500185</v>
      </c>
      <c r="P26">
        <v>0.526639</v>
      </c>
      <c r="Q26">
        <v>0.025885</v>
      </c>
      <c r="R26">
        <v>1.013532</v>
      </c>
      <c r="S26">
        <v>2.258876</v>
      </c>
      <c r="T26">
        <v>1.003748</v>
      </c>
      <c r="U26">
        <v>10.6143</v>
      </c>
    </row>
    <row r="27" spans="1:21" ht="13.5">
      <c r="A27" t="s">
        <v>23</v>
      </c>
      <c r="B27">
        <v>0.029441</v>
      </c>
      <c r="C27">
        <v>0.02409</v>
      </c>
      <c r="D27">
        <v>260</v>
      </c>
      <c r="E27">
        <v>0.029986</v>
      </c>
      <c r="F27">
        <v>0.028289</v>
      </c>
      <c r="G27">
        <v>9.750314</v>
      </c>
      <c r="H27">
        <v>20</v>
      </c>
      <c r="I27">
        <v>195</v>
      </c>
      <c r="J27">
        <v>0.310918</v>
      </c>
      <c r="K27">
        <v>3.300177</v>
      </c>
      <c r="L27">
        <v>1.511644</v>
      </c>
      <c r="M27">
        <v>6.450137</v>
      </c>
      <c r="N27">
        <v>6.300131</v>
      </c>
      <c r="O27">
        <v>6.600144</v>
      </c>
      <c r="P27">
        <v>0.002101</v>
      </c>
      <c r="Q27">
        <v>0.000159</v>
      </c>
      <c r="R27">
        <v>0.995759</v>
      </c>
      <c r="S27">
        <v>1.871621</v>
      </c>
      <c r="T27">
        <v>1.002615</v>
      </c>
      <c r="U27">
        <v>10.6143</v>
      </c>
    </row>
    <row r="28" spans="1:21" ht="13.5">
      <c r="A28" t="s">
        <v>24</v>
      </c>
      <c r="B28">
        <v>5.124083</v>
      </c>
      <c r="C28">
        <v>0.103195</v>
      </c>
      <c r="D28">
        <v>246</v>
      </c>
      <c r="E28">
        <v>5.218845</v>
      </c>
      <c r="F28">
        <v>2.985722</v>
      </c>
      <c r="G28">
        <v>1252.657</v>
      </c>
      <c r="H28">
        <v>20</v>
      </c>
      <c r="I28">
        <v>24950</v>
      </c>
      <c r="J28">
        <v>115.5144</v>
      </c>
      <c r="K28">
        <v>1226.104</v>
      </c>
      <c r="L28">
        <v>47.17691</v>
      </c>
      <c r="M28">
        <v>26.55233</v>
      </c>
      <c r="N28">
        <v>25.70218</v>
      </c>
      <c r="O28">
        <v>27.40248</v>
      </c>
      <c r="P28">
        <v>0.280835</v>
      </c>
      <c r="Q28">
        <v>0.046169</v>
      </c>
      <c r="R28">
        <v>1.060953</v>
      </c>
      <c r="S28">
        <v>1.048161</v>
      </c>
      <c r="T28">
        <v>0.99791</v>
      </c>
      <c r="U28">
        <v>10.6143</v>
      </c>
    </row>
    <row r="29" spans="1:21" ht="13.5">
      <c r="A29" t="s">
        <v>25</v>
      </c>
      <c r="B29">
        <v>0.018832</v>
      </c>
      <c r="C29">
        <v>0.019896</v>
      </c>
      <c r="D29">
        <v>224</v>
      </c>
      <c r="E29">
        <v>0.01918</v>
      </c>
      <c r="F29">
        <v>0.011249</v>
      </c>
      <c r="G29">
        <v>14.30067</v>
      </c>
      <c r="H29">
        <v>20</v>
      </c>
      <c r="I29">
        <v>286</v>
      </c>
      <c r="J29">
        <v>0.301505</v>
      </c>
      <c r="K29">
        <v>3.200266</v>
      </c>
      <c r="L29">
        <v>1.288302</v>
      </c>
      <c r="M29">
        <v>11.10041</v>
      </c>
      <c r="N29">
        <v>11.70045</v>
      </c>
      <c r="O29">
        <v>10.50036</v>
      </c>
      <c r="P29">
        <v>0.001553</v>
      </c>
      <c r="Q29">
        <v>0.000163</v>
      </c>
      <c r="R29">
        <v>1.081053</v>
      </c>
      <c r="S29">
        <v>1.075178</v>
      </c>
      <c r="T29">
        <v>0.992466</v>
      </c>
      <c r="U29">
        <v>10.6143</v>
      </c>
    </row>
    <row r="30" spans="1:21" ht="13.5">
      <c r="A30" t="s">
        <v>26</v>
      </c>
      <c r="B30">
        <v>29.24274</v>
      </c>
      <c r="C30">
        <v>0.280743</v>
      </c>
      <c r="D30">
        <v>317</v>
      </c>
      <c r="E30">
        <v>29.78355</v>
      </c>
      <c r="F30">
        <v>24.31627</v>
      </c>
      <c r="G30">
        <v>6126.612</v>
      </c>
      <c r="H30">
        <v>20</v>
      </c>
      <c r="I30">
        <v>120104</v>
      </c>
      <c r="J30">
        <v>574.0518</v>
      </c>
      <c r="K30">
        <v>6093.158</v>
      </c>
      <c r="L30">
        <v>183.1365</v>
      </c>
      <c r="M30">
        <v>33.45379</v>
      </c>
      <c r="N30">
        <v>38.90499</v>
      </c>
      <c r="O30">
        <v>28.00259</v>
      </c>
      <c r="P30">
        <v>1.095164</v>
      </c>
      <c r="Q30">
        <v>0.223733</v>
      </c>
      <c r="R30">
        <v>1.009107</v>
      </c>
      <c r="S30">
        <v>1.293812</v>
      </c>
      <c r="T30">
        <v>1.002186</v>
      </c>
      <c r="U30">
        <v>10.6143</v>
      </c>
    </row>
    <row r="31" spans="1:21" ht="13.5">
      <c r="A31" t="s">
        <v>27</v>
      </c>
      <c r="B31">
        <v>16.27304</v>
      </c>
      <c r="C31">
        <v>0.505694</v>
      </c>
      <c r="D31">
        <v>1467</v>
      </c>
      <c r="E31">
        <v>16.57398</v>
      </c>
      <c r="F31">
        <v>5.980554</v>
      </c>
      <c r="G31">
        <v>593.6608</v>
      </c>
      <c r="H31">
        <v>20</v>
      </c>
      <c r="I31">
        <v>11850</v>
      </c>
      <c r="J31">
        <v>54.0035</v>
      </c>
      <c r="K31">
        <v>573.2094</v>
      </c>
      <c r="L31">
        <v>29.0279</v>
      </c>
      <c r="M31">
        <v>20.45139</v>
      </c>
      <c r="N31">
        <v>21.60154</v>
      </c>
      <c r="O31">
        <v>19.30123</v>
      </c>
      <c r="P31">
        <v>0.418134</v>
      </c>
      <c r="Q31">
        <v>0.130014</v>
      </c>
      <c r="R31">
        <v>1.254207</v>
      </c>
      <c r="S31">
        <v>0.997132</v>
      </c>
      <c r="T31">
        <v>1</v>
      </c>
      <c r="U31">
        <v>10.6143</v>
      </c>
    </row>
    <row r="32" spans="1:21" ht="13.5">
      <c r="A32" t="s">
        <v>28</v>
      </c>
      <c r="B32">
        <v>0.018314</v>
      </c>
      <c r="C32">
        <v>0.05355</v>
      </c>
      <c r="D32">
        <v>629</v>
      </c>
      <c r="E32">
        <v>0.018653</v>
      </c>
      <c r="F32">
        <v>0.007659</v>
      </c>
      <c r="G32">
        <v>10.00033</v>
      </c>
      <c r="H32">
        <v>20</v>
      </c>
      <c r="I32">
        <v>200</v>
      </c>
      <c r="J32">
        <v>0.094218</v>
      </c>
      <c r="K32">
        <v>1.000061</v>
      </c>
      <c r="L32">
        <v>1.111115</v>
      </c>
      <c r="M32">
        <v>9.000269</v>
      </c>
      <c r="N32">
        <v>8.400233</v>
      </c>
      <c r="O32">
        <v>9.600305</v>
      </c>
      <c r="P32">
        <v>0.000341</v>
      </c>
      <c r="Q32">
        <v>0.00016</v>
      </c>
      <c r="R32">
        <v>1.193881</v>
      </c>
      <c r="S32">
        <v>1.00149</v>
      </c>
      <c r="T32">
        <v>0.957458</v>
      </c>
      <c r="U32">
        <v>10.6143</v>
      </c>
    </row>
    <row r="33" spans="1:21" ht="13.5">
      <c r="A33" t="s">
        <v>29</v>
      </c>
      <c r="B33">
        <v>0.005941</v>
      </c>
      <c r="C33">
        <v>0.019291</v>
      </c>
      <c r="D33">
        <v>227</v>
      </c>
      <c r="E33">
        <v>0.006051</v>
      </c>
      <c r="F33">
        <v>0.005142</v>
      </c>
      <c r="G33">
        <v>11.0504</v>
      </c>
      <c r="H33">
        <v>20</v>
      </c>
      <c r="I33">
        <v>221</v>
      </c>
      <c r="J33">
        <v>0.089508</v>
      </c>
      <c r="K33">
        <v>0.950066</v>
      </c>
      <c r="L33">
        <v>1.094063</v>
      </c>
      <c r="M33">
        <v>10.10034</v>
      </c>
      <c r="N33">
        <v>10.30035</v>
      </c>
      <c r="O33">
        <v>9.900324</v>
      </c>
      <c r="P33">
        <v>0.000267</v>
      </c>
      <c r="Q33">
        <v>3.9E-05</v>
      </c>
      <c r="R33">
        <v>1.032782</v>
      </c>
      <c r="S33">
        <v>1.499697</v>
      </c>
      <c r="T33">
        <v>0.999756</v>
      </c>
      <c r="U33">
        <v>10.6143</v>
      </c>
    </row>
    <row r="34" spans="1:6" ht="13.5">
      <c r="A34" t="s">
        <v>30</v>
      </c>
      <c r="B34">
        <v>41.55422</v>
      </c>
      <c r="E34">
        <v>42.32271</v>
      </c>
      <c r="F34">
        <v>60.65377</v>
      </c>
    </row>
    <row r="35" spans="1:6" ht="13.5">
      <c r="A35" t="s">
        <v>31</v>
      </c>
      <c r="B35">
        <v>98.18422</v>
      </c>
      <c r="E35">
        <v>99.99998</v>
      </c>
      <c r="F35">
        <v>99.99999</v>
      </c>
    </row>
    <row r="36" spans="1:2" ht="13.5">
      <c r="A36" t="s">
        <v>32</v>
      </c>
      <c r="B36" t="s">
        <v>33</v>
      </c>
    </row>
    <row r="37" spans="1:2" ht="13.5">
      <c r="A37" t="s">
        <v>34</v>
      </c>
      <c r="B37">
        <v>7.976799</v>
      </c>
    </row>
    <row r="38" spans="1:2" ht="13.5">
      <c r="A38" t="s">
        <v>35</v>
      </c>
      <c r="B38">
        <v>0.048822</v>
      </c>
    </row>
    <row r="39" spans="1:2" ht="13.5">
      <c r="A39" t="s">
        <v>36</v>
      </c>
      <c r="B39">
        <v>7.169616</v>
      </c>
    </row>
    <row r="40" spans="1:2" ht="13.5">
      <c r="A40" t="s">
        <v>37</v>
      </c>
      <c r="B40">
        <v>0.022685</v>
      </c>
    </row>
    <row r="41" spans="1:2" ht="13.5">
      <c r="A41" t="s">
        <v>38</v>
      </c>
      <c r="B41">
        <v>62.56116</v>
      </c>
    </row>
    <row r="42" spans="1:2" ht="13.5">
      <c r="A42" t="s">
        <v>39</v>
      </c>
      <c r="B42">
        <v>20.37035</v>
      </c>
    </row>
    <row r="43" spans="1:2" ht="13.5">
      <c r="A43" t="s">
        <v>40</v>
      </c>
      <c r="B43">
        <v>0.023561</v>
      </c>
    </row>
    <row r="44" spans="1:2" ht="13.5">
      <c r="A44" t="s">
        <v>41</v>
      </c>
      <c r="B44">
        <v>0.011225</v>
      </c>
    </row>
    <row r="45" spans="1:2" ht="13.5">
      <c r="A45" t="s">
        <v>31</v>
      </c>
      <c r="B45">
        <v>98.18422</v>
      </c>
    </row>
    <row r="47" ht="13.5">
      <c r="B47" t="s">
        <v>43</v>
      </c>
    </row>
    <row r="48" spans="1:21" ht="13.5">
      <c r="A48" t="s">
        <v>22</v>
      </c>
      <c r="B48">
        <v>5.840058</v>
      </c>
      <c r="C48">
        <v>0.253776</v>
      </c>
      <c r="D48">
        <v>587</v>
      </c>
      <c r="E48">
        <v>5.938418</v>
      </c>
      <c r="F48">
        <v>5.945866</v>
      </c>
      <c r="G48">
        <v>387.8959</v>
      </c>
      <c r="H48">
        <v>20</v>
      </c>
      <c r="I48">
        <v>7748</v>
      </c>
      <c r="J48">
        <v>35.41123</v>
      </c>
      <c r="K48">
        <v>376.9454</v>
      </c>
      <c r="L48">
        <v>35.42278</v>
      </c>
      <c r="M48">
        <v>10.95046</v>
      </c>
      <c r="N48">
        <v>15.50079</v>
      </c>
      <c r="O48">
        <v>6.400135</v>
      </c>
      <c r="P48">
        <v>0.516606</v>
      </c>
      <c r="Q48">
        <v>0.025391</v>
      </c>
      <c r="R48">
        <v>1.012442</v>
      </c>
      <c r="S48">
        <v>2.275058</v>
      </c>
      <c r="T48">
        <v>1.003787</v>
      </c>
      <c r="U48">
        <v>10.6448</v>
      </c>
    </row>
    <row r="49" spans="1:21" ht="13.5">
      <c r="A49" t="s">
        <v>23</v>
      </c>
      <c r="B49">
        <v>0.020554</v>
      </c>
      <c r="C49">
        <v>0.023905</v>
      </c>
      <c r="D49">
        <v>267</v>
      </c>
      <c r="E49">
        <v>0.0209</v>
      </c>
      <c r="F49">
        <v>0.019794</v>
      </c>
      <c r="G49">
        <v>9.100273</v>
      </c>
      <c r="H49">
        <v>20</v>
      </c>
      <c r="I49">
        <v>182</v>
      </c>
      <c r="J49">
        <v>0.216079</v>
      </c>
      <c r="K49">
        <v>2.300117</v>
      </c>
      <c r="L49">
        <v>1.338245</v>
      </c>
      <c r="M49">
        <v>6.800156</v>
      </c>
      <c r="N49">
        <v>5.900115</v>
      </c>
      <c r="O49">
        <v>7.700196</v>
      </c>
      <c r="P49">
        <v>0.00146</v>
      </c>
      <c r="Q49">
        <v>0.00011</v>
      </c>
      <c r="R49">
        <v>0.994686</v>
      </c>
      <c r="S49">
        <v>1.882028</v>
      </c>
      <c r="T49">
        <v>1.002691</v>
      </c>
      <c r="U49">
        <v>10.6448</v>
      </c>
    </row>
    <row r="50" spans="1:21" ht="13.5">
      <c r="A50" t="s">
        <v>24</v>
      </c>
      <c r="B50">
        <v>5.163664</v>
      </c>
      <c r="C50">
        <v>0.103381</v>
      </c>
      <c r="D50">
        <v>244</v>
      </c>
      <c r="E50">
        <v>5.250632</v>
      </c>
      <c r="F50">
        <v>3.015528</v>
      </c>
      <c r="G50">
        <v>1266.874</v>
      </c>
      <c r="H50">
        <v>20</v>
      </c>
      <c r="I50">
        <v>25232</v>
      </c>
      <c r="J50">
        <v>116.5378</v>
      </c>
      <c r="K50">
        <v>1240.522</v>
      </c>
      <c r="L50">
        <v>48.07454</v>
      </c>
      <c r="M50">
        <v>26.35229</v>
      </c>
      <c r="N50">
        <v>26.20226</v>
      </c>
      <c r="O50">
        <v>26.50232</v>
      </c>
      <c r="P50">
        <v>0.283323</v>
      </c>
      <c r="Q50">
        <v>0.046578</v>
      </c>
      <c r="R50">
        <v>1.059742</v>
      </c>
      <c r="S50">
        <v>1.048254</v>
      </c>
      <c r="T50">
        <v>0.997849</v>
      </c>
      <c r="U50">
        <v>10.6448</v>
      </c>
    </row>
    <row r="51" spans="1:21" ht="13.5">
      <c r="A51" t="s">
        <v>25</v>
      </c>
      <c r="B51">
        <v>0.009672</v>
      </c>
      <c r="C51">
        <v>0.018919</v>
      </c>
      <c r="D51">
        <v>220</v>
      </c>
      <c r="E51">
        <v>0.009835</v>
      </c>
      <c r="F51">
        <v>0.00579</v>
      </c>
      <c r="G51">
        <v>12.40051</v>
      </c>
      <c r="H51">
        <v>20</v>
      </c>
      <c r="I51">
        <v>248</v>
      </c>
      <c r="J51">
        <v>0.155017</v>
      </c>
      <c r="K51">
        <v>1.650122</v>
      </c>
      <c r="L51">
        <v>1.153494</v>
      </c>
      <c r="M51">
        <v>10.75039</v>
      </c>
      <c r="N51">
        <v>9.600305</v>
      </c>
      <c r="O51">
        <v>11.90047</v>
      </c>
      <c r="P51">
        <v>0.000798</v>
      </c>
      <c r="Q51">
        <v>8.4E-05</v>
      </c>
      <c r="R51">
        <v>1.079831</v>
      </c>
      <c r="S51">
        <v>1.07533</v>
      </c>
      <c r="T51">
        <v>0.992399</v>
      </c>
      <c r="U51">
        <v>10.6448</v>
      </c>
    </row>
    <row r="52" spans="1:21" ht="13.5">
      <c r="A52" t="s">
        <v>26</v>
      </c>
      <c r="B52">
        <v>29.03086</v>
      </c>
      <c r="C52">
        <v>0.279466</v>
      </c>
      <c r="D52">
        <v>322</v>
      </c>
      <c r="E52">
        <v>29.51981</v>
      </c>
      <c r="F52">
        <v>24.19418</v>
      </c>
      <c r="G52">
        <v>6089.927</v>
      </c>
      <c r="H52">
        <v>20</v>
      </c>
      <c r="I52">
        <v>119399</v>
      </c>
      <c r="J52">
        <v>568.848</v>
      </c>
      <c r="K52">
        <v>6055.273</v>
      </c>
      <c r="L52">
        <v>175.7352</v>
      </c>
      <c r="M52">
        <v>34.654</v>
      </c>
      <c r="N52">
        <v>37.80471</v>
      </c>
      <c r="O52">
        <v>31.50327</v>
      </c>
      <c r="P52">
        <v>1.085236</v>
      </c>
      <c r="Q52">
        <v>0.221705</v>
      </c>
      <c r="R52">
        <v>1.00801</v>
      </c>
      <c r="S52">
        <v>1.297813</v>
      </c>
      <c r="T52">
        <v>1.002185</v>
      </c>
      <c r="U52">
        <v>10.6448</v>
      </c>
    </row>
    <row r="53" spans="1:21" ht="13.5">
      <c r="A53" t="s">
        <v>27</v>
      </c>
      <c r="B53">
        <v>16.83372</v>
      </c>
      <c r="C53">
        <v>0.515065</v>
      </c>
      <c r="D53">
        <v>1515</v>
      </c>
      <c r="E53">
        <v>17.11724</v>
      </c>
      <c r="F53">
        <v>6.200473</v>
      </c>
      <c r="G53">
        <v>617.4556</v>
      </c>
      <c r="H53">
        <v>20</v>
      </c>
      <c r="I53">
        <v>12324</v>
      </c>
      <c r="J53">
        <v>55.93848</v>
      </c>
      <c r="K53">
        <v>595.454</v>
      </c>
      <c r="L53">
        <v>28.0641</v>
      </c>
      <c r="M53">
        <v>22.00162</v>
      </c>
      <c r="N53">
        <v>24.50198</v>
      </c>
      <c r="O53">
        <v>19.50126</v>
      </c>
      <c r="P53">
        <v>0.433116</v>
      </c>
      <c r="Q53">
        <v>0.134673</v>
      </c>
      <c r="R53">
        <v>1.252574</v>
      </c>
      <c r="S53">
        <v>0.997149</v>
      </c>
      <c r="T53">
        <v>1</v>
      </c>
      <c r="U53">
        <v>10.6448</v>
      </c>
    </row>
    <row r="54" spans="1:21" ht="13.5">
      <c r="A54" t="s">
        <v>28</v>
      </c>
      <c r="B54">
        <v>0.008197</v>
      </c>
      <c r="C54">
        <v>0.052343</v>
      </c>
      <c r="D54">
        <v>624</v>
      </c>
      <c r="E54">
        <v>0.008335</v>
      </c>
      <c r="F54">
        <v>0.003436</v>
      </c>
      <c r="G54">
        <v>9.400291</v>
      </c>
      <c r="H54">
        <v>20</v>
      </c>
      <c r="I54">
        <v>188</v>
      </c>
      <c r="J54">
        <v>0.042277</v>
      </c>
      <c r="K54">
        <v>0.450028</v>
      </c>
      <c r="L54">
        <v>1.050281</v>
      </c>
      <c r="M54">
        <v>8.950264</v>
      </c>
      <c r="N54">
        <v>9.200279</v>
      </c>
      <c r="O54">
        <v>8.70025</v>
      </c>
      <c r="P54">
        <v>0.000153</v>
      </c>
      <c r="Q54">
        <v>7.2E-05</v>
      </c>
      <c r="R54">
        <v>1.192403</v>
      </c>
      <c r="S54">
        <v>1.001535</v>
      </c>
      <c r="T54">
        <v>0.956196</v>
      </c>
      <c r="U54">
        <v>10.6448</v>
      </c>
    </row>
    <row r="55" spans="1:21" ht="13.5">
      <c r="A55" t="s">
        <v>29</v>
      </c>
      <c r="B55">
        <v>0.005317</v>
      </c>
      <c r="C55">
        <v>0.019434</v>
      </c>
      <c r="D55">
        <v>230</v>
      </c>
      <c r="E55">
        <v>0.005407</v>
      </c>
      <c r="F55">
        <v>0.004613</v>
      </c>
      <c r="G55">
        <v>11.15041</v>
      </c>
      <c r="H55">
        <v>20</v>
      </c>
      <c r="I55">
        <v>223</v>
      </c>
      <c r="J55">
        <v>0.079856</v>
      </c>
      <c r="K55">
        <v>0.850051</v>
      </c>
      <c r="L55">
        <v>1.082526</v>
      </c>
      <c r="M55">
        <v>10.30036</v>
      </c>
      <c r="N55">
        <v>12.00047</v>
      </c>
      <c r="O55">
        <v>8.600245</v>
      </c>
      <c r="P55">
        <v>0.000239</v>
      </c>
      <c r="Q55">
        <v>3.5E-05</v>
      </c>
      <c r="R55">
        <v>1.031665</v>
      </c>
      <c r="S55">
        <v>1.505949</v>
      </c>
      <c r="T55">
        <v>0.999909</v>
      </c>
      <c r="U55">
        <v>10.6448</v>
      </c>
    </row>
    <row r="56" spans="1:6" ht="13.5">
      <c r="A56" t="s">
        <v>30</v>
      </c>
      <c r="B56">
        <v>41.43162</v>
      </c>
      <c r="E56">
        <v>42.12943</v>
      </c>
      <c r="F56">
        <v>60.61033</v>
      </c>
    </row>
    <row r="57" spans="1:6" ht="13.5">
      <c r="A57" t="s">
        <v>31</v>
      </c>
      <c r="B57">
        <v>98.34366</v>
      </c>
      <c r="E57">
        <v>100</v>
      </c>
      <c r="F57">
        <v>100</v>
      </c>
    </row>
    <row r="58" spans="1:2" ht="13.5">
      <c r="A58" t="s">
        <v>32</v>
      </c>
      <c r="B58" t="s">
        <v>33</v>
      </c>
    </row>
    <row r="59" spans="1:2" ht="13.5">
      <c r="A59" t="s">
        <v>34</v>
      </c>
      <c r="B59">
        <v>7.872277</v>
      </c>
    </row>
    <row r="60" spans="1:2" ht="13.5">
      <c r="A60" t="s">
        <v>35</v>
      </c>
      <c r="B60">
        <v>0.034085</v>
      </c>
    </row>
    <row r="61" spans="1:2" ht="13.5">
      <c r="A61" t="s">
        <v>36</v>
      </c>
      <c r="B61">
        <v>7.224999</v>
      </c>
    </row>
    <row r="62" spans="1:2" ht="13.5">
      <c r="A62" t="s">
        <v>37</v>
      </c>
      <c r="B62">
        <v>0.011651</v>
      </c>
    </row>
    <row r="63" spans="1:2" ht="13.5">
      <c r="A63" t="s">
        <v>38</v>
      </c>
      <c r="B63">
        <v>62.10786</v>
      </c>
    </row>
    <row r="64" spans="1:2" ht="13.5">
      <c r="A64" t="s">
        <v>39</v>
      </c>
      <c r="B64">
        <v>21.0722</v>
      </c>
    </row>
    <row r="65" spans="1:2" ht="13.5">
      <c r="A65" t="s">
        <v>40</v>
      </c>
      <c r="B65">
        <v>0.010546</v>
      </c>
    </row>
    <row r="66" spans="1:2" ht="13.5">
      <c r="A66" t="s">
        <v>41</v>
      </c>
      <c r="B66">
        <v>0.010047</v>
      </c>
    </row>
    <row r="67" spans="1:2" ht="13.5">
      <c r="A67" t="s">
        <v>31</v>
      </c>
      <c r="B67">
        <v>98.34367</v>
      </c>
    </row>
    <row r="69" ht="13.5">
      <c r="B69" t="s">
        <v>44</v>
      </c>
    </row>
    <row r="70" spans="1:21" ht="13.5">
      <c r="A70" t="s">
        <v>22</v>
      </c>
      <c r="B70">
        <v>5.852654</v>
      </c>
      <c r="C70">
        <v>0.254098</v>
      </c>
      <c r="D70">
        <v>591</v>
      </c>
      <c r="E70">
        <v>5.95088</v>
      </c>
      <c r="F70">
        <v>5.952947</v>
      </c>
      <c r="G70">
        <v>389.3997</v>
      </c>
      <c r="H70">
        <v>20</v>
      </c>
      <c r="I70">
        <v>7778</v>
      </c>
      <c r="J70">
        <v>35.52871</v>
      </c>
      <c r="K70">
        <v>378.2493</v>
      </c>
      <c r="L70">
        <v>34.92231</v>
      </c>
      <c r="M70">
        <v>11.15046</v>
      </c>
      <c r="N70">
        <v>15.00074</v>
      </c>
      <c r="O70">
        <v>7.300176</v>
      </c>
      <c r="P70">
        <v>0.51832</v>
      </c>
      <c r="Q70">
        <v>0.025476</v>
      </c>
      <c r="R70">
        <v>1.012675</v>
      </c>
      <c r="S70">
        <v>2.271932</v>
      </c>
      <c r="T70">
        <v>1.003777</v>
      </c>
      <c r="U70">
        <v>10.6463</v>
      </c>
    </row>
    <row r="71" spans="1:21" ht="13.5">
      <c r="A71" t="s">
        <v>23</v>
      </c>
      <c r="B71">
        <v>0.03571</v>
      </c>
      <c r="C71">
        <v>0.025055</v>
      </c>
      <c r="D71">
        <v>266</v>
      </c>
      <c r="E71">
        <v>0.036309</v>
      </c>
      <c r="F71">
        <v>0.034356</v>
      </c>
      <c r="G71">
        <v>10.75038</v>
      </c>
      <c r="H71">
        <v>20</v>
      </c>
      <c r="I71">
        <v>215</v>
      </c>
      <c r="J71">
        <v>0.375739</v>
      </c>
      <c r="K71">
        <v>4.000231</v>
      </c>
      <c r="L71">
        <v>1.592614</v>
      </c>
      <c r="M71">
        <v>6.750151</v>
      </c>
      <c r="N71">
        <v>6.700148</v>
      </c>
      <c r="O71">
        <v>6.800153</v>
      </c>
      <c r="P71">
        <v>0.002539</v>
      </c>
      <c r="Q71">
        <v>0.000192</v>
      </c>
      <c r="R71">
        <v>0.994915</v>
      </c>
      <c r="S71">
        <v>1.879966</v>
      </c>
      <c r="T71">
        <v>1.002675</v>
      </c>
      <c r="U71">
        <v>10.6463</v>
      </c>
    </row>
    <row r="72" spans="1:21" ht="13.5">
      <c r="A72" t="s">
        <v>24</v>
      </c>
      <c r="B72">
        <v>5.113327</v>
      </c>
      <c r="C72">
        <v>0.102747</v>
      </c>
      <c r="D72">
        <v>236</v>
      </c>
      <c r="E72">
        <v>5.199144</v>
      </c>
      <c r="F72">
        <v>2.983253</v>
      </c>
      <c r="G72">
        <v>1253.01</v>
      </c>
      <c r="H72">
        <v>20</v>
      </c>
      <c r="I72">
        <v>24957</v>
      </c>
      <c r="J72">
        <v>115.3741</v>
      </c>
      <c r="K72">
        <v>1228.308</v>
      </c>
      <c r="L72">
        <v>50.725</v>
      </c>
      <c r="M72">
        <v>24.70201</v>
      </c>
      <c r="N72">
        <v>23.70185</v>
      </c>
      <c r="O72">
        <v>25.70218</v>
      </c>
      <c r="P72">
        <v>0.280494</v>
      </c>
      <c r="Q72">
        <v>0.046113</v>
      </c>
      <c r="R72">
        <v>1.060001</v>
      </c>
      <c r="S72">
        <v>1.048244</v>
      </c>
      <c r="T72">
        <v>0.997856</v>
      </c>
      <c r="U72">
        <v>10.6463</v>
      </c>
    </row>
    <row r="73" spans="1:21" ht="13.5">
      <c r="A73" t="s">
        <v>25</v>
      </c>
      <c r="B73">
        <v>1E-05</v>
      </c>
      <c r="C73">
        <v>-0.00031</v>
      </c>
      <c r="D73">
        <v>-4</v>
      </c>
      <c r="E73">
        <v>1E-05</v>
      </c>
      <c r="F73">
        <v>6E-06</v>
      </c>
      <c r="G73">
        <v>10.65037</v>
      </c>
      <c r="H73">
        <v>20</v>
      </c>
      <c r="I73">
        <v>213</v>
      </c>
      <c r="J73">
        <v>-0.009394</v>
      </c>
      <c r="K73">
        <v>-0.100007</v>
      </c>
      <c r="L73">
        <v>0.990697</v>
      </c>
      <c r="M73">
        <v>10.75038</v>
      </c>
      <c r="N73">
        <v>10.90039</v>
      </c>
      <c r="O73">
        <v>10.60037</v>
      </c>
      <c r="P73">
        <v>-4.8E-05</v>
      </c>
      <c r="Q73">
        <v>-5E-06</v>
      </c>
      <c r="R73">
        <v>1.080092</v>
      </c>
      <c r="S73">
        <v>1.075357</v>
      </c>
      <c r="T73">
        <v>0.99247</v>
      </c>
      <c r="U73">
        <v>10.6463</v>
      </c>
    </row>
    <row r="74" spans="1:21" ht="13.5">
      <c r="A74" t="s">
        <v>26</v>
      </c>
      <c r="B74">
        <v>29.106</v>
      </c>
      <c r="C74">
        <v>0.280041</v>
      </c>
      <c r="D74">
        <v>346</v>
      </c>
      <c r="E74">
        <v>29.59448</v>
      </c>
      <c r="F74">
        <v>24.23342</v>
      </c>
      <c r="G74">
        <v>6113.862</v>
      </c>
      <c r="H74">
        <v>20</v>
      </c>
      <c r="I74">
        <v>119859</v>
      </c>
      <c r="J74">
        <v>570.504</v>
      </c>
      <c r="K74">
        <v>6073.757</v>
      </c>
      <c r="L74">
        <v>152.4445</v>
      </c>
      <c r="M74">
        <v>40.10551</v>
      </c>
      <c r="N74">
        <v>47.90757</v>
      </c>
      <c r="O74">
        <v>32.30344</v>
      </c>
      <c r="P74">
        <v>1.088396</v>
      </c>
      <c r="Q74">
        <v>0.22235</v>
      </c>
      <c r="R74">
        <v>1.008244</v>
      </c>
      <c r="S74">
        <v>1.297089</v>
      </c>
      <c r="T74">
        <v>1.002191</v>
      </c>
      <c r="U74">
        <v>10.6463</v>
      </c>
    </row>
    <row r="75" spans="1:21" ht="13.5">
      <c r="A75" t="s">
        <v>27</v>
      </c>
      <c r="B75">
        <v>16.73764</v>
      </c>
      <c r="C75">
        <v>0.512568</v>
      </c>
      <c r="D75">
        <v>1468</v>
      </c>
      <c r="E75">
        <v>17.01855</v>
      </c>
      <c r="F75">
        <v>6.159145</v>
      </c>
      <c r="G75">
        <v>612.636</v>
      </c>
      <c r="H75">
        <v>20</v>
      </c>
      <c r="I75">
        <v>12228</v>
      </c>
      <c r="J75">
        <v>55.60472</v>
      </c>
      <c r="K75">
        <v>591.9846</v>
      </c>
      <c r="L75">
        <v>29.66552</v>
      </c>
      <c r="M75">
        <v>20.65145</v>
      </c>
      <c r="N75">
        <v>24.20193</v>
      </c>
      <c r="O75">
        <v>17.10097</v>
      </c>
      <c r="P75">
        <v>0.430532</v>
      </c>
      <c r="Q75">
        <v>0.133869</v>
      </c>
      <c r="R75">
        <v>1.252924</v>
      </c>
      <c r="S75">
        <v>0.997137</v>
      </c>
      <c r="T75">
        <v>1</v>
      </c>
      <c r="U75">
        <v>10.6463</v>
      </c>
    </row>
    <row r="76" spans="1:21" ht="13.5">
      <c r="A76" t="s">
        <v>28</v>
      </c>
      <c r="B76">
        <v>0.020043</v>
      </c>
      <c r="C76">
        <v>0.054249</v>
      </c>
      <c r="D76">
        <v>636</v>
      </c>
      <c r="E76">
        <v>0.02038</v>
      </c>
      <c r="F76">
        <v>0.008392</v>
      </c>
      <c r="G76">
        <v>10.40036</v>
      </c>
      <c r="H76">
        <v>20</v>
      </c>
      <c r="I76">
        <v>208</v>
      </c>
      <c r="J76">
        <v>0.103329</v>
      </c>
      <c r="K76">
        <v>1.100072</v>
      </c>
      <c r="L76">
        <v>1.118284</v>
      </c>
      <c r="M76">
        <v>9.300285</v>
      </c>
      <c r="N76">
        <v>9.500298</v>
      </c>
      <c r="O76">
        <v>9.100273</v>
      </c>
      <c r="P76">
        <v>0.000374</v>
      </c>
      <c r="Q76">
        <v>0.000176</v>
      </c>
      <c r="R76">
        <v>1.192719</v>
      </c>
      <c r="S76">
        <v>1.001497</v>
      </c>
      <c r="T76">
        <v>0.956374</v>
      </c>
      <c r="U76">
        <v>10.6463</v>
      </c>
    </row>
    <row r="77" spans="1:21" ht="13.5">
      <c r="A77" t="s">
        <v>29</v>
      </c>
      <c r="B77">
        <v>1E-05</v>
      </c>
      <c r="C77">
        <v>-4.3E-05</v>
      </c>
      <c r="D77">
        <v>-1</v>
      </c>
      <c r="E77">
        <v>1E-05</v>
      </c>
      <c r="F77">
        <v>9E-06</v>
      </c>
      <c r="G77">
        <v>9.800317</v>
      </c>
      <c r="H77">
        <v>20</v>
      </c>
      <c r="I77">
        <v>196</v>
      </c>
      <c r="J77">
        <v>-0.065755</v>
      </c>
      <c r="K77">
        <v>-0.700051</v>
      </c>
      <c r="L77">
        <v>0.933331</v>
      </c>
      <c r="M77">
        <v>10.50037</v>
      </c>
      <c r="N77">
        <v>11.60044</v>
      </c>
      <c r="O77">
        <v>9.400291</v>
      </c>
      <c r="P77">
        <v>-0.000196</v>
      </c>
      <c r="Q77">
        <v>-2.8E-05</v>
      </c>
      <c r="R77">
        <v>1.031904</v>
      </c>
      <c r="S77">
        <v>1.504907</v>
      </c>
      <c r="T77">
        <v>0.999875</v>
      </c>
      <c r="U77">
        <v>10.6463</v>
      </c>
    </row>
    <row r="78" spans="1:6" ht="13.5">
      <c r="A78" t="s">
        <v>30</v>
      </c>
      <c r="B78">
        <v>41.484</v>
      </c>
      <c r="E78">
        <v>42.18023</v>
      </c>
      <c r="F78">
        <v>60.62847</v>
      </c>
    </row>
    <row r="79" spans="1:6" ht="13.5">
      <c r="A79" t="s">
        <v>31</v>
      </c>
      <c r="B79">
        <v>98.3494</v>
      </c>
      <c r="E79">
        <v>99.99998</v>
      </c>
      <c r="F79">
        <v>99.99998</v>
      </c>
    </row>
    <row r="80" spans="1:2" ht="13.5">
      <c r="A80" t="s">
        <v>32</v>
      </c>
      <c r="B80" t="s">
        <v>33</v>
      </c>
    </row>
    <row r="81" spans="1:2" ht="13.5">
      <c r="A81" t="s">
        <v>34</v>
      </c>
      <c r="B81">
        <v>7.889256</v>
      </c>
    </row>
    <row r="82" spans="1:2" ht="13.5">
      <c r="A82" t="s">
        <v>35</v>
      </c>
      <c r="B82">
        <v>0.059217</v>
      </c>
    </row>
    <row r="83" spans="1:2" ht="13.5">
      <c r="A83" t="s">
        <v>36</v>
      </c>
      <c r="B83">
        <v>7.154568</v>
      </c>
    </row>
    <row r="84" spans="1:2" ht="13.5">
      <c r="A84" t="s">
        <v>37</v>
      </c>
      <c r="B84">
        <v>1.2E-05</v>
      </c>
    </row>
    <row r="85" spans="1:2" ht="13.5">
      <c r="A85" t="s">
        <v>38</v>
      </c>
      <c r="B85">
        <v>62.2686</v>
      </c>
    </row>
    <row r="86" spans="1:2" ht="13.5">
      <c r="A86" t="s">
        <v>39</v>
      </c>
      <c r="B86">
        <v>20.95193</v>
      </c>
    </row>
    <row r="87" spans="1:2" ht="13.5">
      <c r="A87" t="s">
        <v>40</v>
      </c>
      <c r="B87">
        <v>0.025786</v>
      </c>
    </row>
    <row r="88" spans="1:2" ht="13.5">
      <c r="A88" t="s">
        <v>41</v>
      </c>
      <c r="B88">
        <v>1.9E-05</v>
      </c>
    </row>
    <row r="89" spans="1:2" ht="13.5">
      <c r="A89" t="s">
        <v>31</v>
      </c>
      <c r="B89">
        <v>98.3494</v>
      </c>
    </row>
    <row r="91" ht="13.5">
      <c r="B91" t="s">
        <v>45</v>
      </c>
    </row>
    <row r="92" spans="1:21" ht="13.5">
      <c r="A92" t="s">
        <v>22</v>
      </c>
      <c r="B92">
        <v>5.994984</v>
      </c>
      <c r="C92">
        <v>0.257927</v>
      </c>
      <c r="D92">
        <v>604</v>
      </c>
      <c r="E92">
        <v>6.124264</v>
      </c>
      <c r="F92">
        <v>6.121344</v>
      </c>
      <c r="G92">
        <v>400.9799</v>
      </c>
      <c r="H92">
        <v>20</v>
      </c>
      <c r="I92">
        <v>8009</v>
      </c>
      <c r="J92">
        <v>36.46586</v>
      </c>
      <c r="K92">
        <v>389.2293</v>
      </c>
      <c r="L92">
        <v>34.12432</v>
      </c>
      <c r="M92">
        <v>11.75056</v>
      </c>
      <c r="N92">
        <v>17.401</v>
      </c>
      <c r="O92">
        <v>6.100123</v>
      </c>
      <c r="P92">
        <v>0.531991</v>
      </c>
      <c r="Q92">
        <v>0.026148</v>
      </c>
      <c r="R92">
        <v>1.012896</v>
      </c>
      <c r="S92">
        <v>2.266435</v>
      </c>
      <c r="T92">
        <v>1.003778</v>
      </c>
      <c r="U92">
        <v>10.6738</v>
      </c>
    </row>
    <row r="93" spans="1:21" ht="13.5">
      <c r="A93" t="s">
        <v>23</v>
      </c>
      <c r="B93">
        <v>0.022705</v>
      </c>
      <c r="C93">
        <v>0.024808</v>
      </c>
      <c r="D93">
        <v>277</v>
      </c>
      <c r="E93">
        <v>0.023194</v>
      </c>
      <c r="F93">
        <v>0.021929</v>
      </c>
      <c r="G93">
        <v>9.900324</v>
      </c>
      <c r="H93">
        <v>20</v>
      </c>
      <c r="I93">
        <v>198</v>
      </c>
      <c r="J93">
        <v>0.238916</v>
      </c>
      <c r="K93">
        <v>2.550145</v>
      </c>
      <c r="L93">
        <v>1.34695</v>
      </c>
      <c r="M93">
        <v>7.350179</v>
      </c>
      <c r="N93">
        <v>7.700196</v>
      </c>
      <c r="O93">
        <v>7.000162</v>
      </c>
      <c r="P93">
        <v>0.001614</v>
      </c>
      <c r="Q93">
        <v>0.000122</v>
      </c>
      <c r="R93">
        <v>0.995133</v>
      </c>
      <c r="S93">
        <v>1.879434</v>
      </c>
      <c r="T93">
        <v>1.002677</v>
      </c>
      <c r="U93">
        <v>10.6738</v>
      </c>
    </row>
    <row r="94" spans="1:21" ht="13.5">
      <c r="A94" t="s">
        <v>24</v>
      </c>
      <c r="B94">
        <v>5.144977</v>
      </c>
      <c r="C94">
        <v>0.103146</v>
      </c>
      <c r="D94">
        <v>248</v>
      </c>
      <c r="E94">
        <v>5.255927</v>
      </c>
      <c r="F94">
        <v>3.013351</v>
      </c>
      <c r="G94">
        <v>1266.168</v>
      </c>
      <c r="H94">
        <v>20</v>
      </c>
      <c r="I94">
        <v>25218</v>
      </c>
      <c r="J94">
        <v>116.0661</v>
      </c>
      <c r="K94">
        <v>1238.866</v>
      </c>
      <c r="L94">
        <v>46.37555</v>
      </c>
      <c r="M94">
        <v>27.3025</v>
      </c>
      <c r="N94">
        <v>23.70185</v>
      </c>
      <c r="O94">
        <v>30.90315</v>
      </c>
      <c r="P94">
        <v>0.282176</v>
      </c>
      <c r="Q94">
        <v>0.04639</v>
      </c>
      <c r="R94">
        <v>1.060251</v>
      </c>
      <c r="S94">
        <v>1.048143</v>
      </c>
      <c r="T94">
        <v>0.99788</v>
      </c>
      <c r="U94">
        <v>10.6738</v>
      </c>
    </row>
    <row r="95" spans="1:21" ht="13.5">
      <c r="A95" t="s">
        <v>25</v>
      </c>
      <c r="B95">
        <v>0.007018</v>
      </c>
      <c r="C95">
        <v>0.019016</v>
      </c>
      <c r="D95">
        <v>223</v>
      </c>
      <c r="E95">
        <v>0.007169</v>
      </c>
      <c r="F95">
        <v>0.004213</v>
      </c>
      <c r="G95">
        <v>12.3505</v>
      </c>
      <c r="H95">
        <v>20</v>
      </c>
      <c r="I95">
        <v>247</v>
      </c>
      <c r="J95">
        <v>0.112434</v>
      </c>
      <c r="K95">
        <v>1.200092</v>
      </c>
      <c r="L95">
        <v>1.107628</v>
      </c>
      <c r="M95">
        <v>11.15041</v>
      </c>
      <c r="N95">
        <v>10.70038</v>
      </c>
      <c r="O95">
        <v>11.60044</v>
      </c>
      <c r="P95">
        <v>0.000579</v>
      </c>
      <c r="Q95">
        <v>6.1E-05</v>
      </c>
      <c r="R95">
        <v>1.080344</v>
      </c>
      <c r="S95">
        <v>1.075194</v>
      </c>
      <c r="T95">
        <v>0.992401</v>
      </c>
      <c r="U95">
        <v>10.6738</v>
      </c>
    </row>
    <row r="96" spans="1:21" ht="13.5">
      <c r="A96" t="s">
        <v>26</v>
      </c>
      <c r="B96">
        <v>28.9301</v>
      </c>
      <c r="C96">
        <v>0.278811</v>
      </c>
      <c r="D96">
        <v>348</v>
      </c>
      <c r="E96">
        <v>29.55397</v>
      </c>
      <c r="F96">
        <v>24.18031</v>
      </c>
      <c r="G96">
        <v>6091.124</v>
      </c>
      <c r="H96">
        <v>20</v>
      </c>
      <c r="I96">
        <v>119422</v>
      </c>
      <c r="J96">
        <v>566.8476</v>
      </c>
      <c r="K96">
        <v>6050.418</v>
      </c>
      <c r="L96">
        <v>149.6382</v>
      </c>
      <c r="M96">
        <v>40.70567</v>
      </c>
      <c r="N96">
        <v>48.6078</v>
      </c>
      <c r="O96">
        <v>32.80355</v>
      </c>
      <c r="P96">
        <v>1.08142</v>
      </c>
      <c r="Q96">
        <v>0.220925</v>
      </c>
      <c r="R96">
        <v>1.008468</v>
      </c>
      <c r="S96">
        <v>1.296712</v>
      </c>
      <c r="T96">
        <v>1.002185</v>
      </c>
      <c r="U96">
        <v>10.6738</v>
      </c>
    </row>
    <row r="97" spans="1:21" ht="13.5">
      <c r="A97" t="s">
        <v>27</v>
      </c>
      <c r="B97">
        <v>16.51107</v>
      </c>
      <c r="C97">
        <v>0.508996</v>
      </c>
      <c r="D97">
        <v>1498</v>
      </c>
      <c r="E97">
        <v>16.86713</v>
      </c>
      <c r="F97">
        <v>6.099315</v>
      </c>
      <c r="G97">
        <v>606.8127</v>
      </c>
      <c r="H97">
        <v>20</v>
      </c>
      <c r="I97">
        <v>12112</v>
      </c>
      <c r="J97">
        <v>54.82687</v>
      </c>
      <c r="K97">
        <v>585.2111</v>
      </c>
      <c r="L97">
        <v>28.09117</v>
      </c>
      <c r="M97">
        <v>21.60155</v>
      </c>
      <c r="N97">
        <v>23.00175</v>
      </c>
      <c r="O97">
        <v>20.20135</v>
      </c>
      <c r="P97">
        <v>0.424509</v>
      </c>
      <c r="Q97">
        <v>0.131997</v>
      </c>
      <c r="R97">
        <v>1.253272</v>
      </c>
      <c r="S97">
        <v>0.997135</v>
      </c>
      <c r="T97">
        <v>1</v>
      </c>
      <c r="U97">
        <v>10.6738</v>
      </c>
    </row>
    <row r="98" spans="1:21" ht="13.5">
      <c r="A98" t="s">
        <v>28</v>
      </c>
      <c r="B98">
        <v>0.001818</v>
      </c>
      <c r="C98">
        <v>0.056829</v>
      </c>
      <c r="D98">
        <v>684</v>
      </c>
      <c r="E98">
        <v>0.001858</v>
      </c>
      <c r="F98">
        <v>0.000764</v>
      </c>
      <c r="G98">
        <v>10.90039</v>
      </c>
      <c r="H98">
        <v>20</v>
      </c>
      <c r="I98">
        <v>218</v>
      </c>
      <c r="J98">
        <v>0.009368</v>
      </c>
      <c r="K98">
        <v>0.099995</v>
      </c>
      <c r="L98">
        <v>1.009258</v>
      </c>
      <c r="M98">
        <v>10.8004</v>
      </c>
      <c r="N98">
        <v>12.80054</v>
      </c>
      <c r="O98">
        <v>8.800256</v>
      </c>
      <c r="P98">
        <v>3.4E-05</v>
      </c>
      <c r="Q98">
        <v>1.6E-05</v>
      </c>
      <c r="R98">
        <v>1.193031</v>
      </c>
      <c r="S98">
        <v>1.001514</v>
      </c>
      <c r="T98">
        <v>0.956757</v>
      </c>
      <c r="U98">
        <v>10.6738</v>
      </c>
    </row>
    <row r="99" spans="1:21" ht="13.5">
      <c r="A99" t="s">
        <v>29</v>
      </c>
      <c r="B99">
        <v>1E-05</v>
      </c>
      <c r="C99">
        <v>-0.000104</v>
      </c>
      <c r="D99">
        <v>-1</v>
      </c>
      <c r="E99">
        <v>1E-05</v>
      </c>
      <c r="F99">
        <v>9E-06</v>
      </c>
      <c r="G99">
        <v>10.70038</v>
      </c>
      <c r="H99">
        <v>20</v>
      </c>
      <c r="I99">
        <v>214</v>
      </c>
      <c r="J99">
        <v>-0.028108</v>
      </c>
      <c r="K99">
        <v>-0.300023</v>
      </c>
      <c r="L99">
        <v>0.972726</v>
      </c>
      <c r="M99">
        <v>11.0004</v>
      </c>
      <c r="N99">
        <v>11.60044</v>
      </c>
      <c r="O99">
        <v>10.40036</v>
      </c>
      <c r="P99">
        <v>-8.4E-05</v>
      </c>
      <c r="Q99">
        <v>-1.2E-05</v>
      </c>
      <c r="R99">
        <v>1.032131</v>
      </c>
      <c r="S99">
        <v>1.50435</v>
      </c>
      <c r="T99">
        <v>0.999879</v>
      </c>
      <c r="U99">
        <v>10.6738</v>
      </c>
    </row>
    <row r="100" spans="1:6" ht="13.5">
      <c r="A100" t="s">
        <v>30</v>
      </c>
      <c r="B100">
        <v>41.27636</v>
      </c>
      <c r="E100">
        <v>42.16647</v>
      </c>
      <c r="F100">
        <v>60.55877</v>
      </c>
    </row>
    <row r="101" spans="1:6" ht="13.5">
      <c r="A101" t="s">
        <v>31</v>
      </c>
      <c r="B101">
        <v>97.88905</v>
      </c>
      <c r="E101">
        <v>100</v>
      </c>
      <c r="F101">
        <v>100</v>
      </c>
    </row>
    <row r="102" spans="1:2" ht="13.5">
      <c r="A102" t="s">
        <v>32</v>
      </c>
      <c r="B102" t="s">
        <v>33</v>
      </c>
    </row>
    <row r="103" spans="1:2" ht="13.5">
      <c r="A103" t="s">
        <v>34</v>
      </c>
      <c r="B103">
        <v>8.081113</v>
      </c>
    </row>
    <row r="104" spans="1:2" ht="13.5">
      <c r="A104" t="s">
        <v>35</v>
      </c>
      <c r="B104">
        <v>0.037651</v>
      </c>
    </row>
    <row r="105" spans="1:2" ht="13.5">
      <c r="A105" t="s">
        <v>36</v>
      </c>
      <c r="B105">
        <v>7.198853</v>
      </c>
    </row>
    <row r="106" spans="1:2" ht="13.5">
      <c r="A106" t="s">
        <v>37</v>
      </c>
      <c r="B106">
        <v>0.008454</v>
      </c>
    </row>
    <row r="107" spans="1:2" ht="13.5">
      <c r="A107" t="s">
        <v>38</v>
      </c>
      <c r="B107">
        <v>61.8923</v>
      </c>
    </row>
    <row r="108" spans="1:2" ht="13.5">
      <c r="A108" t="s">
        <v>39</v>
      </c>
      <c r="B108">
        <v>20.66832</v>
      </c>
    </row>
    <row r="109" spans="1:2" ht="13.5">
      <c r="A109" t="s">
        <v>40</v>
      </c>
      <c r="B109">
        <v>0.002339</v>
      </c>
    </row>
    <row r="110" spans="1:2" ht="13.5">
      <c r="A110" t="s">
        <v>41</v>
      </c>
      <c r="B110">
        <v>1.9E-05</v>
      </c>
    </row>
    <row r="111" spans="1:2" ht="13.5">
      <c r="A111" t="s">
        <v>31</v>
      </c>
      <c r="B111">
        <v>97.88904</v>
      </c>
    </row>
    <row r="113" ht="13.5">
      <c r="B113" t="s">
        <v>46</v>
      </c>
    </row>
    <row r="114" spans="1:21" ht="13.5">
      <c r="A114" t="s">
        <v>22</v>
      </c>
      <c r="B114">
        <v>5.883461</v>
      </c>
      <c r="C114">
        <v>0.255034</v>
      </c>
      <c r="D114">
        <v>616</v>
      </c>
      <c r="E114">
        <v>5.97515</v>
      </c>
      <c r="F114">
        <v>5.971478</v>
      </c>
      <c r="G114">
        <v>394.0117</v>
      </c>
      <c r="H114">
        <v>20</v>
      </c>
      <c r="I114">
        <v>7870</v>
      </c>
      <c r="J114">
        <v>35.77589</v>
      </c>
      <c r="K114">
        <v>381.8111</v>
      </c>
      <c r="L114">
        <v>32.29446</v>
      </c>
      <c r="M114">
        <v>12.20059</v>
      </c>
      <c r="N114">
        <v>17.80105</v>
      </c>
      <c r="O114">
        <v>6.600144</v>
      </c>
      <c r="P114">
        <v>0.521926</v>
      </c>
      <c r="Q114">
        <v>0.025653</v>
      </c>
      <c r="R114">
        <v>1.012958</v>
      </c>
      <c r="S114">
        <v>2.267595</v>
      </c>
      <c r="T114">
        <v>1.003768</v>
      </c>
      <c r="U114">
        <v>10.6723</v>
      </c>
    </row>
    <row r="115" spans="1:21" ht="13.5">
      <c r="A115" t="s">
        <v>23</v>
      </c>
      <c r="B115">
        <v>0.032911</v>
      </c>
      <c r="C115">
        <v>0.024093</v>
      </c>
      <c r="D115">
        <v>256</v>
      </c>
      <c r="E115">
        <v>0.033424</v>
      </c>
      <c r="F115">
        <v>0.031596</v>
      </c>
      <c r="G115">
        <v>10.00033</v>
      </c>
      <c r="H115">
        <v>20</v>
      </c>
      <c r="I115">
        <v>200</v>
      </c>
      <c r="J115">
        <v>0.346711</v>
      </c>
      <c r="K115">
        <v>3.700198</v>
      </c>
      <c r="L115">
        <v>1.587321</v>
      </c>
      <c r="M115">
        <v>6.300132</v>
      </c>
      <c r="N115">
        <v>6.900157</v>
      </c>
      <c r="O115">
        <v>5.700107</v>
      </c>
      <c r="P115">
        <v>0.002343</v>
      </c>
      <c r="Q115">
        <v>0.000177</v>
      </c>
      <c r="R115">
        <v>0.995194</v>
      </c>
      <c r="S115">
        <v>1.877226</v>
      </c>
      <c r="T115">
        <v>1.002655</v>
      </c>
      <c r="U115">
        <v>10.6723</v>
      </c>
    </row>
    <row r="116" spans="1:21" ht="13.5">
      <c r="A116" t="s">
        <v>24</v>
      </c>
      <c r="B116">
        <v>5.140742</v>
      </c>
      <c r="C116">
        <v>0.103194</v>
      </c>
      <c r="D116">
        <v>253</v>
      </c>
      <c r="E116">
        <v>5.220858</v>
      </c>
      <c r="F116">
        <v>2.992831</v>
      </c>
      <c r="G116">
        <v>1265.916</v>
      </c>
      <c r="H116">
        <v>20</v>
      </c>
      <c r="I116">
        <v>25213</v>
      </c>
      <c r="J116">
        <v>115.9604</v>
      </c>
      <c r="K116">
        <v>1237.564</v>
      </c>
      <c r="L116">
        <v>44.64893</v>
      </c>
      <c r="M116">
        <v>28.35267</v>
      </c>
      <c r="N116">
        <v>25.90221</v>
      </c>
      <c r="O116">
        <v>30.80313</v>
      </c>
      <c r="P116">
        <v>0.281919</v>
      </c>
      <c r="Q116">
        <v>0.046348</v>
      </c>
      <c r="R116">
        <v>1.060315</v>
      </c>
      <c r="S116">
        <v>1.048206</v>
      </c>
      <c r="T116">
        <v>0.997879</v>
      </c>
      <c r="U116">
        <v>10.6723</v>
      </c>
    </row>
    <row r="117" spans="1:21" ht="13.5">
      <c r="A117" t="s">
        <v>25</v>
      </c>
      <c r="B117">
        <v>0.003803</v>
      </c>
      <c r="C117">
        <v>0.020105</v>
      </c>
      <c r="D117">
        <v>239</v>
      </c>
      <c r="E117">
        <v>0.003862</v>
      </c>
      <c r="F117">
        <v>0.002269</v>
      </c>
      <c r="G117">
        <v>13.4506</v>
      </c>
      <c r="H117">
        <v>20</v>
      </c>
      <c r="I117">
        <v>269</v>
      </c>
      <c r="J117">
        <v>0.060911</v>
      </c>
      <c r="K117">
        <v>0.650056</v>
      </c>
      <c r="L117">
        <v>1.050784</v>
      </c>
      <c r="M117">
        <v>12.80054</v>
      </c>
      <c r="N117">
        <v>13.10057</v>
      </c>
      <c r="O117">
        <v>12.50052</v>
      </c>
      <c r="P117">
        <v>0.000314</v>
      </c>
      <c r="Q117">
        <v>3.3E-05</v>
      </c>
      <c r="R117">
        <v>1.08041</v>
      </c>
      <c r="S117">
        <v>1.075293</v>
      </c>
      <c r="T117">
        <v>0.992451</v>
      </c>
      <c r="U117">
        <v>10.6723</v>
      </c>
    </row>
    <row r="118" spans="1:21" ht="13.5">
      <c r="A118" t="s">
        <v>26</v>
      </c>
      <c r="B118">
        <v>29.20014</v>
      </c>
      <c r="C118">
        <v>0.280062</v>
      </c>
      <c r="D118">
        <v>327</v>
      </c>
      <c r="E118">
        <v>29.6552</v>
      </c>
      <c r="F118">
        <v>24.25978</v>
      </c>
      <c r="G118">
        <v>6148.315</v>
      </c>
      <c r="H118">
        <v>20</v>
      </c>
      <c r="I118">
        <v>120521</v>
      </c>
      <c r="J118">
        <v>572.736</v>
      </c>
      <c r="K118">
        <v>6112.411</v>
      </c>
      <c r="L118">
        <v>171.2414</v>
      </c>
      <c r="M118">
        <v>35.90437</v>
      </c>
      <c r="N118">
        <v>41.9058</v>
      </c>
      <c r="O118">
        <v>29.90295</v>
      </c>
      <c r="P118">
        <v>1.092654</v>
      </c>
      <c r="Q118">
        <v>0.22322</v>
      </c>
      <c r="R118">
        <v>1.008529</v>
      </c>
      <c r="S118">
        <v>1.295996</v>
      </c>
      <c r="T118">
        <v>1.002188</v>
      </c>
      <c r="U118">
        <v>10.6723</v>
      </c>
    </row>
    <row r="119" spans="1:21" ht="13.5">
      <c r="A119" t="s">
        <v>27</v>
      </c>
      <c r="B119">
        <v>16.62492</v>
      </c>
      <c r="C119">
        <v>0.509496</v>
      </c>
      <c r="D119">
        <v>1429</v>
      </c>
      <c r="E119">
        <v>16.88401</v>
      </c>
      <c r="F119">
        <v>6.104576</v>
      </c>
      <c r="G119">
        <v>608.9211</v>
      </c>
      <c r="H119">
        <v>20</v>
      </c>
      <c r="I119">
        <v>12154</v>
      </c>
      <c r="J119">
        <v>55.21489</v>
      </c>
      <c r="K119">
        <v>589.2698</v>
      </c>
      <c r="L119">
        <v>30.98632</v>
      </c>
      <c r="M119">
        <v>19.65129</v>
      </c>
      <c r="N119">
        <v>21.90158</v>
      </c>
      <c r="O119">
        <v>17.401</v>
      </c>
      <c r="P119">
        <v>0.427513</v>
      </c>
      <c r="Q119">
        <v>0.132931</v>
      </c>
      <c r="R119">
        <v>1.253347</v>
      </c>
      <c r="S119">
        <v>0.997129</v>
      </c>
      <c r="T119">
        <v>1</v>
      </c>
      <c r="U119">
        <v>10.6723</v>
      </c>
    </row>
    <row r="120" spans="1:21" ht="13.5">
      <c r="A120" t="s">
        <v>28</v>
      </c>
      <c r="B120">
        <v>1E-05</v>
      </c>
      <c r="C120">
        <v>-0.00062</v>
      </c>
      <c r="D120">
        <v>-7</v>
      </c>
      <c r="E120">
        <v>1E-05</v>
      </c>
      <c r="F120">
        <v>4E-06</v>
      </c>
      <c r="G120">
        <v>10.65037</v>
      </c>
      <c r="H120">
        <v>20</v>
      </c>
      <c r="I120">
        <v>213</v>
      </c>
      <c r="J120">
        <v>-0.004685</v>
      </c>
      <c r="K120">
        <v>-0.050004</v>
      </c>
      <c r="L120">
        <v>0.995327</v>
      </c>
      <c r="M120">
        <v>10.70038</v>
      </c>
      <c r="N120">
        <v>11.10041</v>
      </c>
      <c r="O120">
        <v>10.30035</v>
      </c>
      <c r="P120">
        <v>-1.7E-05</v>
      </c>
      <c r="Q120">
        <v>-8E-06</v>
      </c>
      <c r="R120">
        <v>1.193102</v>
      </c>
      <c r="S120">
        <v>1.001503</v>
      </c>
      <c r="T120">
        <v>0.956691</v>
      </c>
      <c r="U120">
        <v>10.6723</v>
      </c>
    </row>
    <row r="121" spans="1:21" ht="13.5">
      <c r="A121" t="s">
        <v>29</v>
      </c>
      <c r="B121">
        <v>0.000935</v>
      </c>
      <c r="C121">
        <v>0.019979</v>
      </c>
      <c r="D121">
        <v>240</v>
      </c>
      <c r="E121">
        <v>0.000949</v>
      </c>
      <c r="F121">
        <v>0.000808</v>
      </c>
      <c r="G121">
        <v>11.50044</v>
      </c>
      <c r="H121">
        <v>20</v>
      </c>
      <c r="I121">
        <v>230</v>
      </c>
      <c r="J121">
        <v>0.014055</v>
      </c>
      <c r="K121">
        <v>0.150003</v>
      </c>
      <c r="L121">
        <v>1.013216</v>
      </c>
      <c r="M121">
        <v>11.35043</v>
      </c>
      <c r="N121">
        <v>13.00056</v>
      </c>
      <c r="O121">
        <v>9.700311</v>
      </c>
      <c r="P121">
        <v>4.2E-05</v>
      </c>
      <c r="Q121">
        <v>6E-06</v>
      </c>
      <c r="R121">
        <v>1.032194</v>
      </c>
      <c r="S121">
        <v>1.503186</v>
      </c>
      <c r="T121">
        <v>0.999836</v>
      </c>
      <c r="U121">
        <v>10.6723</v>
      </c>
    </row>
    <row r="122" spans="1:6" ht="13.5">
      <c r="A122" t="s">
        <v>30</v>
      </c>
      <c r="B122">
        <v>41.57856</v>
      </c>
      <c r="E122">
        <v>42.22653</v>
      </c>
      <c r="F122">
        <v>60.63666</v>
      </c>
    </row>
    <row r="123" spans="1:6" ht="13.5">
      <c r="A123" t="s">
        <v>31</v>
      </c>
      <c r="B123">
        <v>98.46548</v>
      </c>
      <c r="E123">
        <v>100</v>
      </c>
      <c r="F123">
        <v>100</v>
      </c>
    </row>
    <row r="124" spans="1:2" ht="13.5">
      <c r="A124" t="s">
        <v>32</v>
      </c>
      <c r="B124" t="s">
        <v>33</v>
      </c>
    </row>
    <row r="125" spans="1:2" ht="13.5">
      <c r="A125" t="s">
        <v>34</v>
      </c>
      <c r="B125">
        <v>7.930782</v>
      </c>
    </row>
    <row r="126" spans="1:2" ht="13.5">
      <c r="A126" t="s">
        <v>35</v>
      </c>
      <c r="B126">
        <v>0.054577</v>
      </c>
    </row>
    <row r="127" spans="1:2" ht="13.5">
      <c r="A127" t="s">
        <v>36</v>
      </c>
      <c r="B127">
        <v>7.192927</v>
      </c>
    </row>
    <row r="128" spans="1:2" ht="13.5">
      <c r="A128" t="s">
        <v>37</v>
      </c>
      <c r="B128">
        <v>0.004581</v>
      </c>
    </row>
    <row r="129" spans="1:2" ht="13.5">
      <c r="A129" t="s">
        <v>38</v>
      </c>
      <c r="B129">
        <v>62.47</v>
      </c>
    </row>
    <row r="130" spans="1:2" ht="13.5">
      <c r="A130" t="s">
        <v>39</v>
      </c>
      <c r="B130">
        <v>20.81083</v>
      </c>
    </row>
    <row r="131" spans="1:2" ht="13.5">
      <c r="A131" t="s">
        <v>40</v>
      </c>
      <c r="B131">
        <v>1.3E-05</v>
      </c>
    </row>
    <row r="132" spans="1:2" ht="13.5">
      <c r="A132" t="s">
        <v>41</v>
      </c>
      <c r="B132">
        <v>0.001766</v>
      </c>
    </row>
    <row r="133" spans="1:2" ht="13.5">
      <c r="A133" t="s">
        <v>31</v>
      </c>
      <c r="B133">
        <v>98.46547</v>
      </c>
    </row>
    <row r="135" ht="13.5">
      <c r="B135" t="s">
        <v>47</v>
      </c>
    </row>
    <row r="136" spans="1:21" ht="13.5">
      <c r="A136" t="s">
        <v>22</v>
      </c>
      <c r="B136">
        <v>5.944085</v>
      </c>
      <c r="C136">
        <v>0.256628</v>
      </c>
      <c r="D136">
        <v>601</v>
      </c>
      <c r="E136">
        <v>6.040535</v>
      </c>
      <c r="F136">
        <v>6.04358</v>
      </c>
      <c r="G136">
        <v>396.7187</v>
      </c>
      <c r="H136">
        <v>20</v>
      </c>
      <c r="I136">
        <v>7924</v>
      </c>
      <c r="J136">
        <v>36.08577</v>
      </c>
      <c r="K136">
        <v>385.1182</v>
      </c>
      <c r="L136">
        <v>34.19841</v>
      </c>
      <c r="M136">
        <v>11.6005</v>
      </c>
      <c r="N136">
        <v>15.80082</v>
      </c>
      <c r="O136">
        <v>7.400181</v>
      </c>
      <c r="P136">
        <v>0.526446</v>
      </c>
      <c r="Q136">
        <v>0.025875</v>
      </c>
      <c r="R136">
        <v>1.012578</v>
      </c>
      <c r="S136">
        <v>2.272012</v>
      </c>
      <c r="T136">
        <v>1.003782</v>
      </c>
      <c r="U136">
        <v>10.6723</v>
      </c>
    </row>
    <row r="137" spans="1:21" ht="13.5">
      <c r="A137" t="s">
        <v>23</v>
      </c>
      <c r="B137">
        <v>0.050369</v>
      </c>
      <c r="C137">
        <v>0.024628</v>
      </c>
      <c r="D137">
        <v>243</v>
      </c>
      <c r="E137">
        <v>0.051186</v>
      </c>
      <c r="F137">
        <v>0.048441</v>
      </c>
      <c r="G137">
        <v>11.30042</v>
      </c>
      <c r="H137">
        <v>20</v>
      </c>
      <c r="I137">
        <v>226</v>
      </c>
      <c r="J137">
        <v>0.529438</v>
      </c>
      <c r="K137">
        <v>5.650316</v>
      </c>
      <c r="L137">
        <v>2.000037</v>
      </c>
      <c r="M137">
        <v>5.650105</v>
      </c>
      <c r="N137">
        <v>5.5001</v>
      </c>
      <c r="O137">
        <v>5.800111</v>
      </c>
      <c r="P137">
        <v>0.003577</v>
      </c>
      <c r="Q137">
        <v>0.00027</v>
      </c>
      <c r="R137">
        <v>0.994819</v>
      </c>
      <c r="S137">
        <v>1.882052</v>
      </c>
      <c r="T137">
        <v>1.002693</v>
      </c>
      <c r="U137">
        <v>10.6723</v>
      </c>
    </row>
    <row r="138" spans="1:21" ht="13.5">
      <c r="A138" t="s">
        <v>24</v>
      </c>
      <c r="B138">
        <v>5.061593</v>
      </c>
      <c r="C138">
        <v>0.102463</v>
      </c>
      <c r="D138">
        <v>258</v>
      </c>
      <c r="E138">
        <v>5.143724</v>
      </c>
      <c r="F138">
        <v>2.951916</v>
      </c>
      <c r="G138">
        <v>1248.523</v>
      </c>
      <c r="H138">
        <v>20</v>
      </c>
      <c r="I138">
        <v>24868</v>
      </c>
      <c r="J138">
        <v>114.2134</v>
      </c>
      <c r="K138">
        <v>1218.92</v>
      </c>
      <c r="L138">
        <v>42.1757</v>
      </c>
      <c r="M138">
        <v>29.60289</v>
      </c>
      <c r="N138">
        <v>30.50307</v>
      </c>
      <c r="O138">
        <v>28.70272</v>
      </c>
      <c r="P138">
        <v>0.277672</v>
      </c>
      <c r="Q138">
        <v>0.045649</v>
      </c>
      <c r="R138">
        <v>1.059896</v>
      </c>
      <c r="S138">
        <v>1.048295</v>
      </c>
      <c r="T138">
        <v>0.997852</v>
      </c>
      <c r="U138">
        <v>10.6723</v>
      </c>
    </row>
    <row r="139" spans="1:21" ht="13.5">
      <c r="A139" t="s">
        <v>25</v>
      </c>
      <c r="B139">
        <v>0.01316</v>
      </c>
      <c r="C139">
        <v>0.01908</v>
      </c>
      <c r="D139">
        <v>219</v>
      </c>
      <c r="E139">
        <v>0.013373</v>
      </c>
      <c r="F139">
        <v>0.007867</v>
      </c>
      <c r="G139">
        <v>12.95055</v>
      </c>
      <c r="H139">
        <v>20</v>
      </c>
      <c r="I139">
        <v>259</v>
      </c>
      <c r="J139">
        <v>0.210842</v>
      </c>
      <c r="K139">
        <v>2.250172</v>
      </c>
      <c r="L139">
        <v>1.210289</v>
      </c>
      <c r="M139">
        <v>10.70038</v>
      </c>
      <c r="N139">
        <v>11.80046</v>
      </c>
      <c r="O139">
        <v>9.600305</v>
      </c>
      <c r="P139">
        <v>0.001086</v>
      </c>
      <c r="Q139">
        <v>0.000114</v>
      </c>
      <c r="R139">
        <v>1.079986</v>
      </c>
      <c r="S139">
        <v>1.075376</v>
      </c>
      <c r="T139">
        <v>0.992542</v>
      </c>
      <c r="U139">
        <v>10.6723</v>
      </c>
    </row>
    <row r="140" spans="1:21" ht="13.5">
      <c r="A140" t="s">
        <v>26</v>
      </c>
      <c r="B140">
        <v>29.05325</v>
      </c>
      <c r="C140">
        <v>0.279452</v>
      </c>
      <c r="D140">
        <v>336</v>
      </c>
      <c r="E140">
        <v>29.52468</v>
      </c>
      <c r="F140">
        <v>24.18004</v>
      </c>
      <c r="G140">
        <v>6111.677</v>
      </c>
      <c r="H140">
        <v>20</v>
      </c>
      <c r="I140">
        <v>119817</v>
      </c>
      <c r="J140">
        <v>569.1155</v>
      </c>
      <c r="K140">
        <v>6073.772</v>
      </c>
      <c r="L140">
        <v>161.2374</v>
      </c>
      <c r="M140">
        <v>37.90485</v>
      </c>
      <c r="N140">
        <v>43.60627</v>
      </c>
      <c r="O140">
        <v>32.20342</v>
      </c>
      <c r="P140">
        <v>1.085747</v>
      </c>
      <c r="Q140">
        <v>0.221809</v>
      </c>
      <c r="R140">
        <v>1.008147</v>
      </c>
      <c r="S140">
        <v>1.298093</v>
      </c>
      <c r="T140">
        <v>1.002194</v>
      </c>
      <c r="U140">
        <v>10.6723</v>
      </c>
    </row>
    <row r="141" spans="1:21" ht="13.5">
      <c r="A141" t="s">
        <v>27</v>
      </c>
      <c r="B141">
        <v>16.79529</v>
      </c>
      <c r="C141">
        <v>0.51437</v>
      </c>
      <c r="D141">
        <v>1536</v>
      </c>
      <c r="E141">
        <v>17.06782</v>
      </c>
      <c r="F141">
        <v>6.177942</v>
      </c>
      <c r="G141">
        <v>618.309</v>
      </c>
      <c r="H141">
        <v>20</v>
      </c>
      <c r="I141">
        <v>12341</v>
      </c>
      <c r="J141">
        <v>55.80402</v>
      </c>
      <c r="K141">
        <v>595.5573</v>
      </c>
      <c r="L141">
        <v>27.17637</v>
      </c>
      <c r="M141">
        <v>22.75171</v>
      </c>
      <c r="N141">
        <v>24.0019</v>
      </c>
      <c r="O141">
        <v>21.50153</v>
      </c>
      <c r="P141">
        <v>0.432075</v>
      </c>
      <c r="Q141">
        <v>0.134349</v>
      </c>
      <c r="R141">
        <v>1.252795</v>
      </c>
      <c r="S141">
        <v>0.99712</v>
      </c>
      <c r="T141">
        <v>1</v>
      </c>
      <c r="U141">
        <v>10.6723</v>
      </c>
    </row>
    <row r="142" spans="1:21" ht="13.5">
      <c r="A142" t="s">
        <v>28</v>
      </c>
      <c r="B142">
        <v>0.011811</v>
      </c>
      <c r="C142">
        <v>0.053478</v>
      </c>
      <c r="D142">
        <v>635</v>
      </c>
      <c r="E142">
        <v>0.012003</v>
      </c>
      <c r="F142">
        <v>0.004943</v>
      </c>
      <c r="G142">
        <v>9.950327</v>
      </c>
      <c r="H142">
        <v>20</v>
      </c>
      <c r="I142">
        <v>199</v>
      </c>
      <c r="J142">
        <v>0.060909</v>
      </c>
      <c r="K142">
        <v>0.650042</v>
      </c>
      <c r="L142">
        <v>1.069895</v>
      </c>
      <c r="M142">
        <v>9.300285</v>
      </c>
      <c r="N142">
        <v>9.600305</v>
      </c>
      <c r="O142">
        <v>9.000267</v>
      </c>
      <c r="P142">
        <v>0.000221</v>
      </c>
      <c r="Q142">
        <v>0.000103</v>
      </c>
      <c r="R142">
        <v>1.192598</v>
      </c>
      <c r="S142">
        <v>1.001471</v>
      </c>
      <c r="T142">
        <v>0.95618</v>
      </c>
      <c r="U142">
        <v>10.6723</v>
      </c>
    </row>
    <row r="143" spans="1:21" ht="13.5">
      <c r="A143" t="s">
        <v>29</v>
      </c>
      <c r="B143">
        <v>0.007491</v>
      </c>
      <c r="C143">
        <v>0.019817</v>
      </c>
      <c r="D143">
        <v>233</v>
      </c>
      <c r="E143">
        <v>0.007612</v>
      </c>
      <c r="F143">
        <v>0.006489</v>
      </c>
      <c r="G143">
        <v>11.80046</v>
      </c>
      <c r="H143">
        <v>20</v>
      </c>
      <c r="I143">
        <v>236</v>
      </c>
      <c r="J143">
        <v>0.112449</v>
      </c>
      <c r="K143">
        <v>1.200089</v>
      </c>
      <c r="L143">
        <v>1.113212</v>
      </c>
      <c r="M143">
        <v>10.60037</v>
      </c>
      <c r="N143">
        <v>10.20034</v>
      </c>
      <c r="O143">
        <v>11.0004</v>
      </c>
      <c r="P143">
        <v>0.000336</v>
      </c>
      <c r="Q143">
        <v>4.9E-05</v>
      </c>
      <c r="R143">
        <v>1.031804</v>
      </c>
      <c r="S143">
        <v>1.506375</v>
      </c>
      <c r="T143">
        <v>0.999915</v>
      </c>
      <c r="U143">
        <v>10.6723</v>
      </c>
    </row>
    <row r="144" spans="1:6" ht="13.5">
      <c r="A144" t="s">
        <v>30</v>
      </c>
      <c r="B144">
        <v>41.46622</v>
      </c>
      <c r="E144">
        <v>42.13906</v>
      </c>
      <c r="F144">
        <v>60.57878</v>
      </c>
    </row>
    <row r="145" spans="1:6" ht="13.5">
      <c r="A145" t="s">
        <v>31</v>
      </c>
      <c r="B145">
        <v>98.40327</v>
      </c>
      <c r="E145">
        <v>100</v>
      </c>
      <c r="F145">
        <v>100</v>
      </c>
    </row>
    <row r="146" spans="1:2" ht="13.5">
      <c r="A146" t="s">
        <v>32</v>
      </c>
      <c r="B146" t="s">
        <v>33</v>
      </c>
    </row>
    <row r="147" spans="1:2" ht="13.5">
      <c r="A147" t="s">
        <v>34</v>
      </c>
      <c r="B147">
        <v>8.012502</v>
      </c>
    </row>
    <row r="148" spans="1:2" ht="13.5">
      <c r="A148" t="s">
        <v>35</v>
      </c>
      <c r="B148">
        <v>0.083527</v>
      </c>
    </row>
    <row r="149" spans="1:2" ht="13.5">
      <c r="A149" t="s">
        <v>36</v>
      </c>
      <c r="B149">
        <v>7.082181</v>
      </c>
    </row>
    <row r="150" spans="1:2" ht="13.5">
      <c r="A150" t="s">
        <v>37</v>
      </c>
      <c r="B150">
        <v>0.015852</v>
      </c>
    </row>
    <row r="151" spans="1:2" ht="13.5">
      <c r="A151" t="s">
        <v>38</v>
      </c>
      <c r="B151">
        <v>62.15577</v>
      </c>
    </row>
    <row r="152" spans="1:2" ht="13.5">
      <c r="A152" t="s">
        <v>39</v>
      </c>
      <c r="B152">
        <v>21.0241</v>
      </c>
    </row>
    <row r="153" spans="1:2" ht="13.5">
      <c r="A153" t="s">
        <v>40</v>
      </c>
      <c r="B153">
        <v>0.015195</v>
      </c>
    </row>
    <row r="154" spans="1:2" ht="13.5">
      <c r="A154" t="s">
        <v>41</v>
      </c>
      <c r="B154">
        <v>0.014154</v>
      </c>
    </row>
    <row r="155" spans="1:2" ht="13.5">
      <c r="A155" t="s">
        <v>31</v>
      </c>
      <c r="B155">
        <v>98.40327</v>
      </c>
    </row>
    <row r="157" ht="13.5">
      <c r="B157" t="s">
        <v>48</v>
      </c>
    </row>
    <row r="158" spans="1:21" ht="13.5">
      <c r="A158" t="s">
        <v>22</v>
      </c>
      <c r="B158">
        <v>5.69867</v>
      </c>
      <c r="C158">
        <v>0.249673</v>
      </c>
      <c r="D158">
        <v>606</v>
      </c>
      <c r="E158">
        <v>5.855119</v>
      </c>
      <c r="F158">
        <v>5.846087</v>
      </c>
      <c r="G158">
        <v>381.63</v>
      </c>
      <c r="H158">
        <v>20</v>
      </c>
      <c r="I158">
        <v>7623</v>
      </c>
      <c r="J158">
        <v>34.64834</v>
      </c>
      <c r="K158">
        <v>369.8295</v>
      </c>
      <c r="L158">
        <v>32.3401</v>
      </c>
      <c r="M158">
        <v>11.80052</v>
      </c>
      <c r="N158">
        <v>16.10085</v>
      </c>
      <c r="O158">
        <v>7.500185</v>
      </c>
      <c r="P158">
        <v>0.505476</v>
      </c>
      <c r="Q158">
        <v>0.024844</v>
      </c>
      <c r="R158">
        <v>1.013195</v>
      </c>
      <c r="S158">
        <v>2.266501</v>
      </c>
      <c r="T158">
        <v>1.003752</v>
      </c>
      <c r="U158">
        <v>10.6738</v>
      </c>
    </row>
    <row r="159" spans="1:21" ht="13.5">
      <c r="A159" t="s">
        <v>23</v>
      </c>
      <c r="B159">
        <v>0.015984</v>
      </c>
      <c r="C159">
        <v>0.021229</v>
      </c>
      <c r="D159">
        <v>238</v>
      </c>
      <c r="E159">
        <v>0.016423</v>
      </c>
      <c r="F159">
        <v>0.015511</v>
      </c>
      <c r="G159">
        <v>7.250174</v>
      </c>
      <c r="H159">
        <v>20</v>
      </c>
      <c r="I159">
        <v>145</v>
      </c>
      <c r="J159">
        <v>0.168644</v>
      </c>
      <c r="K159">
        <v>1.800074</v>
      </c>
      <c r="L159">
        <v>1.330283</v>
      </c>
      <c r="M159">
        <v>5.450099</v>
      </c>
      <c r="N159">
        <v>4.800076</v>
      </c>
      <c r="O159">
        <v>6.100123</v>
      </c>
      <c r="P159">
        <v>0.001139</v>
      </c>
      <c r="Q159">
        <v>8.6E-05</v>
      </c>
      <c r="R159">
        <v>0.995427</v>
      </c>
      <c r="S159">
        <v>1.874037</v>
      </c>
      <c r="T159">
        <v>1.002615</v>
      </c>
      <c r="U159">
        <v>10.6738</v>
      </c>
    </row>
    <row r="160" spans="1:21" ht="13.5">
      <c r="A160" t="s">
        <v>24</v>
      </c>
      <c r="B160">
        <v>4.950759</v>
      </c>
      <c r="C160">
        <v>0.101273</v>
      </c>
      <c r="D160">
        <v>254</v>
      </c>
      <c r="E160">
        <v>5.086676</v>
      </c>
      <c r="F160">
        <v>2.913206</v>
      </c>
      <c r="G160">
        <v>1220.042</v>
      </c>
      <c r="H160">
        <v>20</v>
      </c>
      <c r="I160">
        <v>24303</v>
      </c>
      <c r="J160">
        <v>111.6275</v>
      </c>
      <c r="K160">
        <v>1191.49</v>
      </c>
      <c r="L160">
        <v>42.72951</v>
      </c>
      <c r="M160">
        <v>28.55269</v>
      </c>
      <c r="N160">
        <v>28.70272</v>
      </c>
      <c r="O160">
        <v>28.40266</v>
      </c>
      <c r="P160">
        <v>0.271385</v>
      </c>
      <c r="Q160">
        <v>0.044616</v>
      </c>
      <c r="R160">
        <v>1.060575</v>
      </c>
      <c r="S160">
        <v>1.048331</v>
      </c>
      <c r="T160">
        <v>0.997882</v>
      </c>
      <c r="U160">
        <v>10.6738</v>
      </c>
    </row>
    <row r="161" spans="1:21" ht="13.5">
      <c r="A161" t="s">
        <v>25</v>
      </c>
      <c r="B161">
        <v>1E-05</v>
      </c>
      <c r="C161">
        <v>-4.9E-05</v>
      </c>
      <c r="D161">
        <v>-1</v>
      </c>
      <c r="E161">
        <v>1E-05</v>
      </c>
      <c r="F161">
        <v>6E-06</v>
      </c>
      <c r="G161">
        <v>10.9504</v>
      </c>
      <c r="H161">
        <v>20</v>
      </c>
      <c r="I161">
        <v>219</v>
      </c>
      <c r="J161">
        <v>-0.060901</v>
      </c>
      <c r="K161">
        <v>-0.650049</v>
      </c>
      <c r="L161">
        <v>0.943963</v>
      </c>
      <c r="M161">
        <v>11.60044</v>
      </c>
      <c r="N161">
        <v>11.90047</v>
      </c>
      <c r="O161">
        <v>11.30042</v>
      </c>
      <c r="P161">
        <v>-0.000314</v>
      </c>
      <c r="Q161">
        <v>-3.3E-05</v>
      </c>
      <c r="R161">
        <v>1.080671</v>
      </c>
      <c r="S161">
        <v>1.075482</v>
      </c>
      <c r="T161">
        <v>0.992637</v>
      </c>
      <c r="U161">
        <v>10.6738</v>
      </c>
    </row>
    <row r="162" spans="1:21" ht="13.5">
      <c r="A162" t="s">
        <v>26</v>
      </c>
      <c r="B162">
        <v>29.05639</v>
      </c>
      <c r="C162">
        <v>0.279345</v>
      </c>
      <c r="D162">
        <v>336</v>
      </c>
      <c r="E162">
        <v>29.8541</v>
      </c>
      <c r="F162">
        <v>24.39981</v>
      </c>
      <c r="G162">
        <v>6119.066</v>
      </c>
      <c r="H162">
        <v>20</v>
      </c>
      <c r="I162">
        <v>119959</v>
      </c>
      <c r="J162">
        <v>569.7231</v>
      </c>
      <c r="K162">
        <v>6081.111</v>
      </c>
      <c r="L162">
        <v>161.2196</v>
      </c>
      <c r="M162">
        <v>37.95486</v>
      </c>
      <c r="N162">
        <v>43.60627</v>
      </c>
      <c r="O162">
        <v>32.30344</v>
      </c>
      <c r="P162">
        <v>1.086906</v>
      </c>
      <c r="Q162">
        <v>0.222046</v>
      </c>
      <c r="R162">
        <v>1.008767</v>
      </c>
      <c r="S162">
        <v>1.294633</v>
      </c>
      <c r="T162">
        <v>1.0022</v>
      </c>
      <c r="U162">
        <v>10.6738</v>
      </c>
    </row>
    <row r="163" spans="1:21" ht="13.5">
      <c r="A163" t="s">
        <v>27</v>
      </c>
      <c r="B163">
        <v>16.40071</v>
      </c>
      <c r="C163">
        <v>0.508071</v>
      </c>
      <c r="D163">
        <v>1536</v>
      </c>
      <c r="E163">
        <v>16.85098</v>
      </c>
      <c r="F163">
        <v>6.086976</v>
      </c>
      <c r="G163">
        <v>603.7003</v>
      </c>
      <c r="H163">
        <v>20</v>
      </c>
      <c r="I163">
        <v>12050</v>
      </c>
      <c r="J163">
        <v>54.43221</v>
      </c>
      <c r="K163">
        <v>580.9986</v>
      </c>
      <c r="L163">
        <v>26.5927</v>
      </c>
      <c r="M163">
        <v>22.70173</v>
      </c>
      <c r="N163">
        <v>25.8022</v>
      </c>
      <c r="O163">
        <v>19.60127</v>
      </c>
      <c r="P163">
        <v>0.421453</v>
      </c>
      <c r="Q163">
        <v>0.131046</v>
      </c>
      <c r="R163">
        <v>1.253688</v>
      </c>
      <c r="S163">
        <v>0.997097</v>
      </c>
      <c r="T163">
        <v>1</v>
      </c>
      <c r="U163">
        <v>10.6738</v>
      </c>
    </row>
    <row r="164" spans="1:21" ht="13.5">
      <c r="A164" t="s">
        <v>28</v>
      </c>
      <c r="B164">
        <v>1E-05</v>
      </c>
      <c r="C164">
        <v>-0.0001</v>
      </c>
      <c r="D164">
        <v>-1</v>
      </c>
      <c r="E164">
        <v>1E-05</v>
      </c>
      <c r="F164">
        <v>4E-06</v>
      </c>
      <c r="G164">
        <v>9.950327</v>
      </c>
      <c r="H164">
        <v>20</v>
      </c>
      <c r="I164">
        <v>199</v>
      </c>
      <c r="J164">
        <v>-0.028108</v>
      </c>
      <c r="K164">
        <v>-0.30002</v>
      </c>
      <c r="L164">
        <v>0.970731</v>
      </c>
      <c r="M164">
        <v>10.25035</v>
      </c>
      <c r="N164">
        <v>10.70038</v>
      </c>
      <c r="O164">
        <v>9.800317</v>
      </c>
      <c r="P164">
        <v>-0.000102</v>
      </c>
      <c r="Q164">
        <v>-4.8E-05</v>
      </c>
      <c r="R164">
        <v>1.193414</v>
      </c>
      <c r="S164">
        <v>1.001437</v>
      </c>
      <c r="T164">
        <v>0.956634</v>
      </c>
      <c r="U164">
        <v>10.6738</v>
      </c>
    </row>
    <row r="165" spans="1:21" ht="13.5">
      <c r="A165" t="s">
        <v>29</v>
      </c>
      <c r="B165">
        <v>1E-05</v>
      </c>
      <c r="C165">
        <v>-0.000105</v>
      </c>
      <c r="D165">
        <v>-1</v>
      </c>
      <c r="E165">
        <v>1E-05</v>
      </c>
      <c r="F165">
        <v>9E-06</v>
      </c>
      <c r="G165">
        <v>10.9504</v>
      </c>
      <c r="H165">
        <v>20</v>
      </c>
      <c r="I165">
        <v>219</v>
      </c>
      <c r="J165">
        <v>-0.028108</v>
      </c>
      <c r="K165">
        <v>-0.300022</v>
      </c>
      <c r="L165">
        <v>0.973332</v>
      </c>
      <c r="M165">
        <v>11.25042</v>
      </c>
      <c r="N165">
        <v>11.20041</v>
      </c>
      <c r="O165">
        <v>11.30042</v>
      </c>
      <c r="P165">
        <v>-8.4E-05</v>
      </c>
      <c r="Q165">
        <v>-1.2E-05</v>
      </c>
      <c r="R165">
        <v>1.032436</v>
      </c>
      <c r="S165">
        <v>1.501033</v>
      </c>
      <c r="T165">
        <v>0.999755</v>
      </c>
      <c r="U165">
        <v>10.6738</v>
      </c>
    </row>
    <row r="166" spans="1:6" ht="13.5">
      <c r="A166" t="s">
        <v>30</v>
      </c>
      <c r="B166">
        <v>41.20544</v>
      </c>
      <c r="E166">
        <v>42.33668</v>
      </c>
      <c r="F166">
        <v>60.73838</v>
      </c>
    </row>
    <row r="167" spans="1:6" ht="13.5">
      <c r="A167" t="s">
        <v>31</v>
      </c>
      <c r="B167">
        <v>97.328</v>
      </c>
      <c r="E167">
        <v>100</v>
      </c>
      <c r="F167">
        <v>99.99999</v>
      </c>
    </row>
    <row r="168" spans="1:2" ht="13.5">
      <c r="A168" t="s">
        <v>32</v>
      </c>
      <c r="B168" t="s">
        <v>33</v>
      </c>
    </row>
    <row r="169" spans="1:2" ht="13.5">
      <c r="A169" t="s">
        <v>34</v>
      </c>
      <c r="B169">
        <v>7.681688</v>
      </c>
    </row>
    <row r="170" spans="1:2" ht="13.5">
      <c r="A170" t="s">
        <v>35</v>
      </c>
      <c r="B170">
        <v>0.026507</v>
      </c>
    </row>
    <row r="171" spans="1:2" ht="13.5">
      <c r="A171" t="s">
        <v>36</v>
      </c>
      <c r="B171">
        <v>6.927103</v>
      </c>
    </row>
    <row r="172" spans="1:2" ht="13.5">
      <c r="A172" t="s">
        <v>37</v>
      </c>
      <c r="B172">
        <v>1.2E-05</v>
      </c>
    </row>
    <row r="173" spans="1:2" ht="13.5">
      <c r="A173" t="s">
        <v>38</v>
      </c>
      <c r="B173">
        <v>62.16248</v>
      </c>
    </row>
    <row r="174" spans="1:2" ht="13.5">
      <c r="A174" t="s">
        <v>39</v>
      </c>
      <c r="B174">
        <v>20.53017</v>
      </c>
    </row>
    <row r="175" spans="1:2" ht="13.5">
      <c r="A175" t="s">
        <v>40</v>
      </c>
      <c r="B175">
        <v>1.3E-05</v>
      </c>
    </row>
    <row r="176" spans="1:2" ht="13.5">
      <c r="A176" t="s">
        <v>41</v>
      </c>
      <c r="B176">
        <v>1.9E-05</v>
      </c>
    </row>
    <row r="177" spans="1:2" ht="13.5">
      <c r="A177" t="s">
        <v>31</v>
      </c>
      <c r="B177">
        <v>97.32799</v>
      </c>
    </row>
    <row r="179" ht="13.5">
      <c r="B179" t="s">
        <v>49</v>
      </c>
    </row>
    <row r="180" spans="1:21" ht="13.5">
      <c r="A180" t="s">
        <v>22</v>
      </c>
      <c r="B180">
        <v>5.867692</v>
      </c>
      <c r="C180">
        <v>0.254544</v>
      </c>
      <c r="D180">
        <v>604</v>
      </c>
      <c r="E180">
        <v>6.022174</v>
      </c>
      <c r="F180">
        <v>6.023999</v>
      </c>
      <c r="G180">
        <v>391.8059</v>
      </c>
      <c r="H180">
        <v>20</v>
      </c>
      <c r="I180">
        <v>7826</v>
      </c>
      <c r="J180">
        <v>35.61607</v>
      </c>
      <c r="K180">
        <v>380.1054</v>
      </c>
      <c r="L180">
        <v>33.48619</v>
      </c>
      <c r="M180">
        <v>11.70052</v>
      </c>
      <c r="N180">
        <v>16.30088</v>
      </c>
      <c r="O180">
        <v>7.100166</v>
      </c>
      <c r="P180">
        <v>0.519594</v>
      </c>
      <c r="Q180">
        <v>0.025538</v>
      </c>
      <c r="R180">
        <v>1.012656</v>
      </c>
      <c r="S180">
        <v>2.271435</v>
      </c>
      <c r="T180">
        <v>1.003782</v>
      </c>
      <c r="U180">
        <v>10.6723</v>
      </c>
    </row>
    <row r="181" spans="1:21" ht="13.5">
      <c r="A181" t="s">
        <v>23</v>
      </c>
      <c r="B181">
        <v>0.00802</v>
      </c>
      <c r="C181">
        <v>0.023761</v>
      </c>
      <c r="D181">
        <v>279</v>
      </c>
      <c r="E181">
        <v>0.008231</v>
      </c>
      <c r="F181">
        <v>0.007788</v>
      </c>
      <c r="G181">
        <v>8.35023</v>
      </c>
      <c r="H181">
        <v>20</v>
      </c>
      <c r="I181">
        <v>167</v>
      </c>
      <c r="J181">
        <v>0.084335</v>
      </c>
      <c r="K181">
        <v>0.900046</v>
      </c>
      <c r="L181">
        <v>1.120809</v>
      </c>
      <c r="M181">
        <v>7.450184</v>
      </c>
      <c r="N181">
        <v>7.900206</v>
      </c>
      <c r="O181">
        <v>7.000162</v>
      </c>
      <c r="P181">
        <v>0.00057</v>
      </c>
      <c r="Q181">
        <v>4.3E-05</v>
      </c>
      <c r="R181">
        <v>0.994896</v>
      </c>
      <c r="S181">
        <v>1.881184</v>
      </c>
      <c r="T181">
        <v>1.002679</v>
      </c>
      <c r="U181">
        <v>10.6723</v>
      </c>
    </row>
    <row r="182" spans="1:21" ht="13.5">
      <c r="A182" t="s">
        <v>24</v>
      </c>
      <c r="B182">
        <v>5.038445</v>
      </c>
      <c r="C182">
        <v>0.101981</v>
      </c>
      <c r="D182">
        <v>243</v>
      </c>
      <c r="E182">
        <v>5.171095</v>
      </c>
      <c r="F182">
        <v>2.967027</v>
      </c>
      <c r="G182">
        <v>1239.499</v>
      </c>
      <c r="H182">
        <v>20</v>
      </c>
      <c r="I182">
        <v>24689</v>
      </c>
      <c r="J182">
        <v>113.6772</v>
      </c>
      <c r="K182">
        <v>1213.197</v>
      </c>
      <c r="L182">
        <v>47.12514</v>
      </c>
      <c r="M182">
        <v>26.30229</v>
      </c>
      <c r="N182">
        <v>24.50198</v>
      </c>
      <c r="O182">
        <v>28.10261</v>
      </c>
      <c r="P182">
        <v>0.276368</v>
      </c>
      <c r="Q182">
        <v>0.045435</v>
      </c>
      <c r="R182">
        <v>1.059981</v>
      </c>
      <c r="S182">
        <v>1.048276</v>
      </c>
      <c r="T182">
        <v>0.997859</v>
      </c>
      <c r="U182">
        <v>10.6723</v>
      </c>
    </row>
    <row r="183" spans="1:21" ht="13.5">
      <c r="A183" t="s">
        <v>25</v>
      </c>
      <c r="B183">
        <v>0.007896</v>
      </c>
      <c r="C183">
        <v>0.018999</v>
      </c>
      <c r="D183">
        <v>222</v>
      </c>
      <c r="E183">
        <v>0.008104</v>
      </c>
      <c r="F183">
        <v>0.004767</v>
      </c>
      <c r="G183">
        <v>12.40051</v>
      </c>
      <c r="H183">
        <v>20</v>
      </c>
      <c r="I183">
        <v>248</v>
      </c>
      <c r="J183">
        <v>0.126505</v>
      </c>
      <c r="K183">
        <v>1.3501</v>
      </c>
      <c r="L183">
        <v>1.122176</v>
      </c>
      <c r="M183">
        <v>11.05041</v>
      </c>
      <c r="N183">
        <v>12.20049</v>
      </c>
      <c r="O183">
        <v>9.900324</v>
      </c>
      <c r="P183">
        <v>0.000652</v>
      </c>
      <c r="Q183">
        <v>6.9E-05</v>
      </c>
      <c r="R183">
        <v>1.080072</v>
      </c>
      <c r="S183">
        <v>1.07537</v>
      </c>
      <c r="T183">
        <v>0.99251</v>
      </c>
      <c r="U183">
        <v>10.6723</v>
      </c>
    </row>
    <row r="184" spans="1:21" ht="13.5">
      <c r="A184" t="s">
        <v>26</v>
      </c>
      <c r="B184">
        <v>28.82564</v>
      </c>
      <c r="C184">
        <v>0.278114</v>
      </c>
      <c r="D184">
        <v>325</v>
      </c>
      <c r="E184">
        <v>29.58455</v>
      </c>
      <c r="F184">
        <v>24.2242</v>
      </c>
      <c r="G184">
        <v>6058.972</v>
      </c>
      <c r="H184">
        <v>20</v>
      </c>
      <c r="I184">
        <v>118804</v>
      </c>
      <c r="J184">
        <v>564.4161</v>
      </c>
      <c r="K184">
        <v>6023.618</v>
      </c>
      <c r="L184">
        <v>171.3788</v>
      </c>
      <c r="M184">
        <v>35.35426</v>
      </c>
      <c r="N184">
        <v>41.80577</v>
      </c>
      <c r="O184">
        <v>28.90276</v>
      </c>
      <c r="P184">
        <v>1.076781</v>
      </c>
      <c r="Q184">
        <v>0.219978</v>
      </c>
      <c r="R184">
        <v>1.008225</v>
      </c>
      <c r="S184">
        <v>1.297307</v>
      </c>
      <c r="T184">
        <v>1.002192</v>
      </c>
      <c r="U184">
        <v>10.6723</v>
      </c>
    </row>
    <row r="185" spans="1:21" ht="13.5">
      <c r="A185" t="s">
        <v>27</v>
      </c>
      <c r="B185">
        <v>16.60193</v>
      </c>
      <c r="C185">
        <v>0.509096</v>
      </c>
      <c r="D185">
        <v>1427</v>
      </c>
      <c r="E185">
        <v>17.03902</v>
      </c>
      <c r="F185">
        <v>6.166277</v>
      </c>
      <c r="G185">
        <v>608.0175</v>
      </c>
      <c r="H185">
        <v>20</v>
      </c>
      <c r="I185">
        <v>12136</v>
      </c>
      <c r="J185">
        <v>55.1349</v>
      </c>
      <c r="K185">
        <v>588.4162</v>
      </c>
      <c r="L185">
        <v>31.01925</v>
      </c>
      <c r="M185">
        <v>19.6013</v>
      </c>
      <c r="N185">
        <v>22.50167</v>
      </c>
      <c r="O185">
        <v>16.70092</v>
      </c>
      <c r="P185">
        <v>0.426894</v>
      </c>
      <c r="Q185">
        <v>0.132738</v>
      </c>
      <c r="R185">
        <v>1.252904</v>
      </c>
      <c r="S185">
        <v>0.99712</v>
      </c>
      <c r="T185">
        <v>1</v>
      </c>
      <c r="U185">
        <v>10.6723</v>
      </c>
    </row>
    <row r="186" spans="1:21" ht="13.5">
      <c r="A186" t="s">
        <v>28</v>
      </c>
      <c r="B186">
        <v>1E-05</v>
      </c>
      <c r="C186">
        <v>-0.000154</v>
      </c>
      <c r="D186">
        <v>-2</v>
      </c>
      <c r="E186">
        <v>1E-05</v>
      </c>
      <c r="F186">
        <v>4E-06</v>
      </c>
      <c r="G186">
        <v>10.40036</v>
      </c>
      <c r="H186">
        <v>20</v>
      </c>
      <c r="I186">
        <v>208</v>
      </c>
      <c r="J186">
        <v>-0.018742</v>
      </c>
      <c r="K186">
        <v>-0.200021</v>
      </c>
      <c r="L186">
        <v>0.981131</v>
      </c>
      <c r="M186">
        <v>10.60038</v>
      </c>
      <c r="N186">
        <v>12.10048</v>
      </c>
      <c r="O186">
        <v>9.100273</v>
      </c>
      <c r="P186">
        <v>-6.8E-05</v>
      </c>
      <c r="Q186">
        <v>-3.2E-05</v>
      </c>
      <c r="R186">
        <v>1.192699</v>
      </c>
      <c r="S186">
        <v>1.001485</v>
      </c>
      <c r="T186">
        <v>0.956267</v>
      </c>
      <c r="U186">
        <v>10.6723</v>
      </c>
    </row>
    <row r="187" spans="1:21" ht="13.5">
      <c r="A187" t="s">
        <v>29</v>
      </c>
      <c r="B187">
        <v>0.000936</v>
      </c>
      <c r="C187">
        <v>0.019424</v>
      </c>
      <c r="D187">
        <v>234</v>
      </c>
      <c r="E187">
        <v>0.00096</v>
      </c>
      <c r="F187">
        <v>0.000818</v>
      </c>
      <c r="G187">
        <v>10.85039</v>
      </c>
      <c r="H187">
        <v>20</v>
      </c>
      <c r="I187">
        <v>217</v>
      </c>
      <c r="J187">
        <v>0.014056</v>
      </c>
      <c r="K187">
        <v>0.150009</v>
      </c>
      <c r="L187">
        <v>1.014019</v>
      </c>
      <c r="M187">
        <v>10.70038</v>
      </c>
      <c r="N187">
        <v>10.10034</v>
      </c>
      <c r="O187">
        <v>11.30042</v>
      </c>
      <c r="P187">
        <v>4.2E-05</v>
      </c>
      <c r="Q187">
        <v>6E-06</v>
      </c>
      <c r="R187">
        <v>1.031884</v>
      </c>
      <c r="S187">
        <v>1.505238</v>
      </c>
      <c r="T187">
        <v>0.999883</v>
      </c>
      <c r="U187">
        <v>10.6723</v>
      </c>
    </row>
    <row r="188" spans="1:6" ht="13.5">
      <c r="A188" t="s">
        <v>30</v>
      </c>
      <c r="B188">
        <v>41.08421</v>
      </c>
      <c r="E188">
        <v>42.16586</v>
      </c>
      <c r="F188">
        <v>60.60511</v>
      </c>
    </row>
    <row r="189" spans="1:6" ht="13.5">
      <c r="A189" t="s">
        <v>31</v>
      </c>
      <c r="B189">
        <v>97.43478</v>
      </c>
      <c r="E189">
        <v>100</v>
      </c>
      <c r="F189">
        <v>100</v>
      </c>
    </row>
    <row r="190" spans="1:2" ht="13.5">
      <c r="A190" t="s">
        <v>32</v>
      </c>
      <c r="B190" t="s">
        <v>33</v>
      </c>
    </row>
    <row r="191" spans="1:2" ht="13.5">
      <c r="A191" t="s">
        <v>34</v>
      </c>
      <c r="B191">
        <v>7.909527</v>
      </c>
    </row>
    <row r="192" spans="1:2" ht="13.5">
      <c r="A192" t="s">
        <v>35</v>
      </c>
      <c r="B192">
        <v>0.0133</v>
      </c>
    </row>
    <row r="193" spans="1:2" ht="13.5">
      <c r="A193" t="s">
        <v>36</v>
      </c>
      <c r="B193">
        <v>7.049793</v>
      </c>
    </row>
    <row r="194" spans="1:2" ht="13.5">
      <c r="A194" t="s">
        <v>37</v>
      </c>
      <c r="B194">
        <v>0.009512</v>
      </c>
    </row>
    <row r="195" spans="1:2" ht="13.5">
      <c r="A195" t="s">
        <v>38</v>
      </c>
      <c r="B195">
        <v>61.66882</v>
      </c>
    </row>
    <row r="196" spans="1:2" ht="13.5">
      <c r="A196" t="s">
        <v>39</v>
      </c>
      <c r="B196">
        <v>20.78205</v>
      </c>
    </row>
    <row r="197" spans="1:2" ht="13.5">
      <c r="A197" t="s">
        <v>40</v>
      </c>
      <c r="B197">
        <v>1.3E-05</v>
      </c>
    </row>
    <row r="198" spans="1:2" ht="13.5">
      <c r="A198" t="s">
        <v>41</v>
      </c>
      <c r="B198">
        <v>0.001768</v>
      </c>
    </row>
    <row r="199" spans="1:2" ht="13.5">
      <c r="A199" t="s">
        <v>31</v>
      </c>
      <c r="B199">
        <v>97.43478</v>
      </c>
    </row>
    <row r="201" ht="13.5">
      <c r="B201" t="s">
        <v>50</v>
      </c>
    </row>
    <row r="202" spans="1:21" ht="13.5">
      <c r="A202" t="s">
        <v>22</v>
      </c>
      <c r="B202">
        <v>5.835737</v>
      </c>
      <c r="C202">
        <v>0.253385</v>
      </c>
      <c r="D202">
        <v>601</v>
      </c>
      <c r="E202">
        <v>5.989292</v>
      </c>
      <c r="F202">
        <v>5.978261</v>
      </c>
      <c r="G202">
        <v>390.7031</v>
      </c>
      <c r="H202">
        <v>20</v>
      </c>
      <c r="I202">
        <v>7804</v>
      </c>
      <c r="J202">
        <v>35.51743</v>
      </c>
      <c r="K202">
        <v>379.0526</v>
      </c>
      <c r="L202">
        <v>33.53536</v>
      </c>
      <c r="M202">
        <v>11.65048</v>
      </c>
      <c r="N202">
        <v>14.80072</v>
      </c>
      <c r="O202">
        <v>8.500238</v>
      </c>
      <c r="P202">
        <v>0.518155</v>
      </c>
      <c r="Q202">
        <v>0.025468</v>
      </c>
      <c r="R202">
        <v>1.013239</v>
      </c>
      <c r="S202">
        <v>2.264132</v>
      </c>
      <c r="T202">
        <v>1.003755</v>
      </c>
      <c r="U202">
        <v>10.6723</v>
      </c>
    </row>
    <row r="203" spans="1:21" ht="13.5">
      <c r="A203" t="s">
        <v>23</v>
      </c>
      <c r="B203">
        <v>0.024439</v>
      </c>
      <c r="C203">
        <v>0.022741</v>
      </c>
      <c r="D203">
        <v>248</v>
      </c>
      <c r="E203">
        <v>0.025082</v>
      </c>
      <c r="F203">
        <v>0.023681</v>
      </c>
      <c r="G203">
        <v>8.650247</v>
      </c>
      <c r="H203">
        <v>20</v>
      </c>
      <c r="I203">
        <v>173</v>
      </c>
      <c r="J203">
        <v>0.257689</v>
      </c>
      <c r="K203">
        <v>2.750132</v>
      </c>
      <c r="L203">
        <v>1.466115</v>
      </c>
      <c r="M203">
        <v>5.900115</v>
      </c>
      <c r="N203">
        <v>5.700107</v>
      </c>
      <c r="O203">
        <v>6.100123</v>
      </c>
      <c r="P203">
        <v>0.001741</v>
      </c>
      <c r="Q203">
        <v>0.000132</v>
      </c>
      <c r="R203">
        <v>0.99547</v>
      </c>
      <c r="S203">
        <v>1.875062</v>
      </c>
      <c r="T203">
        <v>1.002628</v>
      </c>
      <c r="U203">
        <v>10.6723</v>
      </c>
    </row>
    <row r="204" spans="1:21" ht="13.5">
      <c r="A204" t="s">
        <v>24</v>
      </c>
      <c r="B204">
        <v>4.944968</v>
      </c>
      <c r="C204">
        <v>0.101194</v>
      </c>
      <c r="D204">
        <v>252</v>
      </c>
      <c r="E204">
        <v>5.075084</v>
      </c>
      <c r="F204">
        <v>2.905696</v>
      </c>
      <c r="G204">
        <v>1218.127</v>
      </c>
      <c r="H204">
        <v>20</v>
      </c>
      <c r="I204">
        <v>24265</v>
      </c>
      <c r="J204">
        <v>111.4965</v>
      </c>
      <c r="K204">
        <v>1189.924</v>
      </c>
      <c r="L204">
        <v>43.19197</v>
      </c>
      <c r="M204">
        <v>28.20263</v>
      </c>
      <c r="N204">
        <v>29.60289</v>
      </c>
      <c r="O204">
        <v>26.80237</v>
      </c>
      <c r="P204">
        <v>0.271066</v>
      </c>
      <c r="Q204">
        <v>0.044563</v>
      </c>
      <c r="R204">
        <v>1.060628</v>
      </c>
      <c r="S204">
        <v>1.048286</v>
      </c>
      <c r="T204">
        <v>0.997884</v>
      </c>
      <c r="U204">
        <v>10.6723</v>
      </c>
    </row>
    <row r="205" spans="1:21" ht="13.5">
      <c r="A205" t="s">
        <v>25</v>
      </c>
      <c r="B205">
        <v>1E-05</v>
      </c>
      <c r="C205">
        <v>-8.3E-05</v>
      </c>
      <c r="D205">
        <v>-1</v>
      </c>
      <c r="E205">
        <v>1E-05</v>
      </c>
      <c r="F205">
        <v>6E-06</v>
      </c>
      <c r="G205">
        <v>11.95047</v>
      </c>
      <c r="H205">
        <v>20</v>
      </c>
      <c r="I205">
        <v>239</v>
      </c>
      <c r="J205">
        <v>-0.037485</v>
      </c>
      <c r="K205">
        <v>-0.400048</v>
      </c>
      <c r="L205">
        <v>0.967609</v>
      </c>
      <c r="M205">
        <v>12.35052</v>
      </c>
      <c r="N205">
        <v>14.50069</v>
      </c>
      <c r="O205">
        <v>10.20034</v>
      </c>
      <c r="P205">
        <v>-0.000193</v>
      </c>
      <c r="Q205">
        <v>-2E-05</v>
      </c>
      <c r="R205">
        <v>1.080724</v>
      </c>
      <c r="S205">
        <v>1.075423</v>
      </c>
      <c r="T205">
        <v>0.99265</v>
      </c>
      <c r="U205">
        <v>10.6723</v>
      </c>
    </row>
    <row r="206" spans="1:21" ht="13.5">
      <c r="A206" t="s">
        <v>26</v>
      </c>
      <c r="B206">
        <v>29.02817</v>
      </c>
      <c r="C206">
        <v>0.279201</v>
      </c>
      <c r="D206">
        <v>332</v>
      </c>
      <c r="E206">
        <v>29.79199</v>
      </c>
      <c r="F206">
        <v>24.34176</v>
      </c>
      <c r="G206">
        <v>6109.543</v>
      </c>
      <c r="H206">
        <v>20</v>
      </c>
      <c r="I206">
        <v>119776</v>
      </c>
      <c r="J206">
        <v>568.9999</v>
      </c>
      <c r="K206">
        <v>6072.538</v>
      </c>
      <c r="L206">
        <v>165.1014</v>
      </c>
      <c r="M206">
        <v>37.00479</v>
      </c>
      <c r="N206">
        <v>46.10701</v>
      </c>
      <c r="O206">
        <v>27.90257</v>
      </c>
      <c r="P206">
        <v>1.085526</v>
      </c>
      <c r="Q206">
        <v>0.221764</v>
      </c>
      <c r="R206">
        <v>1.008812</v>
      </c>
      <c r="S206">
        <v>1.295111</v>
      </c>
      <c r="T206">
        <v>1.002201</v>
      </c>
      <c r="U206">
        <v>10.6723</v>
      </c>
    </row>
    <row r="207" spans="1:21" ht="13.5">
      <c r="A207" t="s">
        <v>27</v>
      </c>
      <c r="B207">
        <v>16.3662</v>
      </c>
      <c r="C207">
        <v>0.505733</v>
      </c>
      <c r="D207">
        <v>1448</v>
      </c>
      <c r="E207">
        <v>16.79684</v>
      </c>
      <c r="F207">
        <v>6.065605</v>
      </c>
      <c r="G207">
        <v>599.835</v>
      </c>
      <c r="H207">
        <v>20</v>
      </c>
      <c r="I207">
        <v>11973</v>
      </c>
      <c r="J207">
        <v>54.31665</v>
      </c>
      <c r="K207">
        <v>579.6837</v>
      </c>
      <c r="L207">
        <v>29.7665</v>
      </c>
      <c r="M207">
        <v>20.15134</v>
      </c>
      <c r="N207">
        <v>21.40151</v>
      </c>
      <c r="O207">
        <v>18.90118</v>
      </c>
      <c r="P207">
        <v>0.420559</v>
      </c>
      <c r="Q207">
        <v>0.130768</v>
      </c>
      <c r="R207">
        <v>1.253772</v>
      </c>
      <c r="S207">
        <v>0.997095</v>
      </c>
      <c r="T207">
        <v>1</v>
      </c>
      <c r="U207">
        <v>10.6723</v>
      </c>
    </row>
    <row r="208" spans="1:21" ht="13.5">
      <c r="A208" t="s">
        <v>28</v>
      </c>
      <c r="B208">
        <v>0.010916</v>
      </c>
      <c r="C208">
        <v>0.055527</v>
      </c>
      <c r="D208">
        <v>660</v>
      </c>
      <c r="E208">
        <v>0.011204</v>
      </c>
      <c r="F208">
        <v>0.004604</v>
      </c>
      <c r="G208">
        <v>10.65037</v>
      </c>
      <c r="H208">
        <v>20</v>
      </c>
      <c r="I208">
        <v>213</v>
      </c>
      <c r="J208">
        <v>0.056224</v>
      </c>
      <c r="K208">
        <v>0.600036</v>
      </c>
      <c r="L208">
        <v>1.059703</v>
      </c>
      <c r="M208">
        <v>10.05034</v>
      </c>
      <c r="N208">
        <v>11.30042</v>
      </c>
      <c r="O208">
        <v>8.800256</v>
      </c>
      <c r="P208">
        <v>0.000204</v>
      </c>
      <c r="Q208">
        <v>9.5E-05</v>
      </c>
      <c r="R208">
        <v>1.193486</v>
      </c>
      <c r="S208">
        <v>1.00142</v>
      </c>
      <c r="T208">
        <v>0.956744</v>
      </c>
      <c r="U208">
        <v>10.6723</v>
      </c>
    </row>
    <row r="209" spans="1:21" ht="13.5">
      <c r="A209" t="s">
        <v>29</v>
      </c>
      <c r="B209">
        <v>0.003736</v>
      </c>
      <c r="C209">
        <v>0.019986</v>
      </c>
      <c r="D209">
        <v>238</v>
      </c>
      <c r="E209">
        <v>0.003834</v>
      </c>
      <c r="F209">
        <v>0.003261</v>
      </c>
      <c r="G209">
        <v>11.75046</v>
      </c>
      <c r="H209">
        <v>20</v>
      </c>
      <c r="I209">
        <v>235</v>
      </c>
      <c r="J209">
        <v>0.056224</v>
      </c>
      <c r="K209">
        <v>0.600044</v>
      </c>
      <c r="L209">
        <v>1.053814</v>
      </c>
      <c r="M209">
        <v>11.15041</v>
      </c>
      <c r="N209">
        <v>11.70045</v>
      </c>
      <c r="O209">
        <v>10.60037</v>
      </c>
      <c r="P209">
        <v>0.000168</v>
      </c>
      <c r="Q209">
        <v>2.4E-05</v>
      </c>
      <c r="R209">
        <v>1.032482</v>
      </c>
      <c r="S209">
        <v>1.501748</v>
      </c>
      <c r="T209">
        <v>0.999783</v>
      </c>
      <c r="U209">
        <v>10.6723</v>
      </c>
    </row>
    <row r="210" spans="1:6" ht="13.5">
      <c r="A210" t="s">
        <v>30</v>
      </c>
      <c r="B210">
        <v>41.22199</v>
      </c>
      <c r="E210">
        <v>42.30666</v>
      </c>
      <c r="F210">
        <v>60.67713</v>
      </c>
    </row>
    <row r="211" spans="1:6" ht="13.5">
      <c r="A211" t="s">
        <v>31</v>
      </c>
      <c r="B211">
        <v>97.43618</v>
      </c>
      <c r="E211">
        <v>100</v>
      </c>
      <c r="F211">
        <v>100</v>
      </c>
    </row>
    <row r="212" spans="1:2" ht="13.5">
      <c r="A212" t="s">
        <v>32</v>
      </c>
      <c r="B212" t="s">
        <v>33</v>
      </c>
    </row>
    <row r="213" spans="1:2" ht="13.5">
      <c r="A213" t="s">
        <v>34</v>
      </c>
      <c r="B213">
        <v>7.866452</v>
      </c>
    </row>
    <row r="214" spans="1:2" ht="13.5">
      <c r="A214" t="s">
        <v>35</v>
      </c>
      <c r="B214">
        <v>0.040527</v>
      </c>
    </row>
    <row r="215" spans="1:2" ht="13.5">
      <c r="A215" t="s">
        <v>36</v>
      </c>
      <c r="B215">
        <v>6.919</v>
      </c>
    </row>
    <row r="216" spans="1:2" ht="13.5">
      <c r="A216" t="s">
        <v>37</v>
      </c>
      <c r="B216">
        <v>1.2E-05</v>
      </c>
    </row>
    <row r="217" spans="1:2" ht="13.5">
      <c r="A217" t="s">
        <v>38</v>
      </c>
      <c r="B217">
        <v>62.10211</v>
      </c>
    </row>
    <row r="218" spans="1:2" ht="13.5">
      <c r="A218" t="s">
        <v>39</v>
      </c>
      <c r="B218">
        <v>20.48697</v>
      </c>
    </row>
    <row r="219" spans="1:2" ht="13.5">
      <c r="A219" t="s">
        <v>40</v>
      </c>
      <c r="B219">
        <v>0.014044</v>
      </c>
    </row>
    <row r="220" spans="1:2" ht="13.5">
      <c r="A220" t="s">
        <v>41</v>
      </c>
      <c r="B220">
        <v>0.007059</v>
      </c>
    </row>
    <row r="221" spans="1:2" ht="13.5">
      <c r="A221" t="s">
        <v>31</v>
      </c>
      <c r="B221">
        <v>97.43617</v>
      </c>
    </row>
    <row r="223" ht="13.5">
      <c r="B223" t="s">
        <v>51</v>
      </c>
    </row>
    <row r="224" spans="1:21" ht="13.5">
      <c r="A224" t="s">
        <v>22</v>
      </c>
      <c r="B224">
        <v>5.867607</v>
      </c>
      <c r="C224">
        <v>0.254122</v>
      </c>
      <c r="D224">
        <v>593</v>
      </c>
      <c r="E224">
        <v>6.027361</v>
      </c>
      <c r="F224">
        <v>6.017877</v>
      </c>
      <c r="G224">
        <v>392.608</v>
      </c>
      <c r="H224">
        <v>20</v>
      </c>
      <c r="I224">
        <v>7842</v>
      </c>
      <c r="J224">
        <v>35.72402</v>
      </c>
      <c r="K224">
        <v>381.2575</v>
      </c>
      <c r="L224">
        <v>34.58955</v>
      </c>
      <c r="M224">
        <v>11.35048</v>
      </c>
      <c r="N224">
        <v>15.50079</v>
      </c>
      <c r="O224">
        <v>7.200171</v>
      </c>
      <c r="P224">
        <v>0.521169</v>
      </c>
      <c r="Q224">
        <v>0.025616</v>
      </c>
      <c r="R224">
        <v>1.013228</v>
      </c>
      <c r="S224">
        <v>2.263255</v>
      </c>
      <c r="T224">
        <v>1.003761</v>
      </c>
      <c r="U224">
        <v>10.6723</v>
      </c>
    </row>
    <row r="225" spans="1:21" ht="13.5">
      <c r="A225" t="s">
        <v>23</v>
      </c>
      <c r="B225">
        <v>0.018662</v>
      </c>
      <c r="C225">
        <v>0.024362</v>
      </c>
      <c r="D225">
        <v>275</v>
      </c>
      <c r="E225">
        <v>0.01917</v>
      </c>
      <c r="F225">
        <v>0.018104</v>
      </c>
      <c r="G225">
        <v>9.400291</v>
      </c>
      <c r="H225">
        <v>20</v>
      </c>
      <c r="I225">
        <v>188</v>
      </c>
      <c r="J225">
        <v>0.196781</v>
      </c>
      <c r="K225">
        <v>2.100109</v>
      </c>
      <c r="L225">
        <v>1.287679</v>
      </c>
      <c r="M225">
        <v>7.300182</v>
      </c>
      <c r="N225">
        <v>8.70025</v>
      </c>
      <c r="O225">
        <v>5.900115</v>
      </c>
      <c r="P225">
        <v>0.00133</v>
      </c>
      <c r="Q225">
        <v>0.0001</v>
      </c>
      <c r="R225">
        <v>0.99546</v>
      </c>
      <c r="S225">
        <v>1.875016</v>
      </c>
      <c r="T225">
        <v>1.002638</v>
      </c>
      <c r="U225">
        <v>10.6723</v>
      </c>
    </row>
    <row r="226" spans="1:21" ht="13.5">
      <c r="A226" t="s">
        <v>24</v>
      </c>
      <c r="B226">
        <v>5.088327</v>
      </c>
      <c r="C226">
        <v>0.102611</v>
      </c>
      <c r="D226">
        <v>249</v>
      </c>
      <c r="E226">
        <v>5.226864</v>
      </c>
      <c r="F226">
        <v>2.9934</v>
      </c>
      <c r="G226">
        <v>1252.052</v>
      </c>
      <c r="H226">
        <v>20</v>
      </c>
      <c r="I226">
        <v>24938</v>
      </c>
      <c r="J226">
        <v>114.7409</v>
      </c>
      <c r="K226">
        <v>1224.549</v>
      </c>
      <c r="L226">
        <v>45.525</v>
      </c>
      <c r="M226">
        <v>27.50251</v>
      </c>
      <c r="N226">
        <v>25.2021</v>
      </c>
      <c r="O226">
        <v>29.80293</v>
      </c>
      <c r="P226">
        <v>0.278954</v>
      </c>
      <c r="Q226">
        <v>0.04586</v>
      </c>
      <c r="R226">
        <v>1.060617</v>
      </c>
      <c r="S226">
        <v>1.048165</v>
      </c>
      <c r="T226">
        <v>0.997896</v>
      </c>
      <c r="U226">
        <v>10.6723</v>
      </c>
    </row>
    <row r="227" spans="1:21" ht="13.5">
      <c r="A227" t="s">
        <v>25</v>
      </c>
      <c r="B227">
        <v>0.005266</v>
      </c>
      <c r="C227">
        <v>0.018701</v>
      </c>
      <c r="D227">
        <v>221</v>
      </c>
      <c r="E227">
        <v>0.00541</v>
      </c>
      <c r="F227">
        <v>0.003176</v>
      </c>
      <c r="G227">
        <v>11.80046</v>
      </c>
      <c r="H227">
        <v>20</v>
      </c>
      <c r="I227">
        <v>236</v>
      </c>
      <c r="J227">
        <v>0.084337</v>
      </c>
      <c r="K227">
        <v>0.900067</v>
      </c>
      <c r="L227">
        <v>1.082572</v>
      </c>
      <c r="M227">
        <v>10.90039</v>
      </c>
      <c r="N227">
        <v>11.30042</v>
      </c>
      <c r="O227">
        <v>10.50036</v>
      </c>
      <c r="P227">
        <v>0.000434</v>
      </c>
      <c r="Q227">
        <v>4.6E-05</v>
      </c>
      <c r="R227">
        <v>1.080713</v>
      </c>
      <c r="S227">
        <v>1.075234</v>
      </c>
      <c r="T227">
        <v>0.99245</v>
      </c>
      <c r="U227">
        <v>10.6723</v>
      </c>
    </row>
    <row r="228" spans="1:21" ht="13.5">
      <c r="A228" t="s">
        <v>26</v>
      </c>
      <c r="B228">
        <v>28.92543</v>
      </c>
      <c r="C228">
        <v>0.278564</v>
      </c>
      <c r="D228">
        <v>326</v>
      </c>
      <c r="E228">
        <v>29.71297</v>
      </c>
      <c r="F228">
        <v>24.28371</v>
      </c>
      <c r="G228">
        <v>6087.065</v>
      </c>
      <c r="H228">
        <v>20</v>
      </c>
      <c r="I228">
        <v>119344</v>
      </c>
      <c r="J228">
        <v>567.0156</v>
      </c>
      <c r="K228">
        <v>6051.361</v>
      </c>
      <c r="L228">
        <v>170.4854</v>
      </c>
      <c r="M228">
        <v>35.70432</v>
      </c>
      <c r="N228">
        <v>41.60571</v>
      </c>
      <c r="O228">
        <v>29.80293</v>
      </c>
      <c r="P228">
        <v>1.081741</v>
      </c>
      <c r="Q228">
        <v>0.220991</v>
      </c>
      <c r="R228">
        <v>1.008802</v>
      </c>
      <c r="S228">
        <v>1.294981</v>
      </c>
      <c r="T228">
        <v>1.002187</v>
      </c>
      <c r="U228">
        <v>10.6723</v>
      </c>
    </row>
    <row r="229" spans="1:21" ht="13.5">
      <c r="A229" t="s">
        <v>27</v>
      </c>
      <c r="B229">
        <v>16.29744</v>
      </c>
      <c r="C229">
        <v>0.503855</v>
      </c>
      <c r="D229">
        <v>1410</v>
      </c>
      <c r="E229">
        <v>16.74116</v>
      </c>
      <c r="F229">
        <v>6.047121</v>
      </c>
      <c r="G229">
        <v>596.3212</v>
      </c>
      <c r="H229">
        <v>20</v>
      </c>
      <c r="I229">
        <v>11903</v>
      </c>
      <c r="J229">
        <v>54.08581</v>
      </c>
      <c r="K229">
        <v>577.22</v>
      </c>
      <c r="L229">
        <v>31.21904</v>
      </c>
      <c r="M229">
        <v>19.1012</v>
      </c>
      <c r="N229">
        <v>19.60127</v>
      </c>
      <c r="O229">
        <v>18.60114</v>
      </c>
      <c r="P229">
        <v>0.418771</v>
      </c>
      <c r="Q229">
        <v>0.130213</v>
      </c>
      <c r="R229">
        <v>1.253754</v>
      </c>
      <c r="S229">
        <v>0.997126</v>
      </c>
      <c r="T229">
        <v>1</v>
      </c>
      <c r="U229">
        <v>10.6723</v>
      </c>
    </row>
    <row r="230" spans="1:21" ht="13.5">
      <c r="A230" t="s">
        <v>28</v>
      </c>
      <c r="B230">
        <v>1E-05</v>
      </c>
      <c r="C230">
        <v>-7.6E-05</v>
      </c>
      <c r="D230">
        <v>-1</v>
      </c>
      <c r="E230">
        <v>1E-05</v>
      </c>
      <c r="F230">
        <v>4E-06</v>
      </c>
      <c r="G230">
        <v>10.05033</v>
      </c>
      <c r="H230">
        <v>20</v>
      </c>
      <c r="I230">
        <v>201</v>
      </c>
      <c r="J230">
        <v>-0.037483</v>
      </c>
      <c r="K230">
        <v>-0.400028</v>
      </c>
      <c r="L230">
        <v>0.961721</v>
      </c>
      <c r="M230">
        <v>10.45036</v>
      </c>
      <c r="N230">
        <v>10.80038</v>
      </c>
      <c r="O230">
        <v>10.10034</v>
      </c>
      <c r="P230">
        <v>-0.000136</v>
      </c>
      <c r="Q230">
        <v>-6.4E-05</v>
      </c>
      <c r="R230">
        <v>1.193471</v>
      </c>
      <c r="S230">
        <v>1.001497</v>
      </c>
      <c r="T230">
        <v>0.957033</v>
      </c>
      <c r="U230">
        <v>10.6723</v>
      </c>
    </row>
    <row r="231" spans="1:21" ht="13.5">
      <c r="A231" t="s">
        <v>29</v>
      </c>
      <c r="B231">
        <v>1E-05</v>
      </c>
      <c r="C231">
        <v>-0.000324</v>
      </c>
      <c r="D231">
        <v>-4</v>
      </c>
      <c r="E231">
        <v>1E-05</v>
      </c>
      <c r="F231">
        <v>9E-06</v>
      </c>
      <c r="G231">
        <v>11.60044</v>
      </c>
      <c r="H231">
        <v>20</v>
      </c>
      <c r="I231">
        <v>232</v>
      </c>
      <c r="J231">
        <v>-0.009371</v>
      </c>
      <c r="K231">
        <v>-0.100014</v>
      </c>
      <c r="L231">
        <v>0.991452</v>
      </c>
      <c r="M231">
        <v>11.70046</v>
      </c>
      <c r="N231">
        <v>13.00056</v>
      </c>
      <c r="O231">
        <v>10.40036</v>
      </c>
      <c r="P231">
        <v>-2.8E-05</v>
      </c>
      <c r="Q231">
        <v>-4E-06</v>
      </c>
      <c r="R231">
        <v>1.032471</v>
      </c>
      <c r="S231">
        <v>1.501619</v>
      </c>
      <c r="T231">
        <v>0.9998</v>
      </c>
      <c r="U231">
        <v>10.6723</v>
      </c>
    </row>
    <row r="232" spans="1:6" ht="13.5">
      <c r="A232" t="s">
        <v>30</v>
      </c>
      <c r="B232">
        <v>41.14677</v>
      </c>
      <c r="E232">
        <v>42.26704</v>
      </c>
      <c r="F232">
        <v>60.6366</v>
      </c>
    </row>
    <row r="233" spans="1:6" ht="13.5">
      <c r="A233" t="s">
        <v>31</v>
      </c>
      <c r="B233">
        <v>97.34953</v>
      </c>
      <c r="E233">
        <v>100</v>
      </c>
      <c r="F233">
        <v>100</v>
      </c>
    </row>
    <row r="234" spans="1:2" ht="13.5">
      <c r="A234" t="s">
        <v>32</v>
      </c>
      <c r="B234" t="s">
        <v>33</v>
      </c>
    </row>
    <row r="235" spans="1:2" ht="13.5">
      <c r="A235" t="s">
        <v>34</v>
      </c>
      <c r="B235">
        <v>7.909412</v>
      </c>
    </row>
    <row r="236" spans="1:2" ht="13.5">
      <c r="A236" t="s">
        <v>35</v>
      </c>
      <c r="B236">
        <v>0.030947</v>
      </c>
    </row>
    <row r="237" spans="1:2" ht="13.5">
      <c r="A237" t="s">
        <v>36</v>
      </c>
      <c r="B237">
        <v>7.119588</v>
      </c>
    </row>
    <row r="238" spans="1:2" ht="13.5">
      <c r="A238" t="s">
        <v>37</v>
      </c>
      <c r="B238">
        <v>0.006344</v>
      </c>
    </row>
    <row r="239" spans="1:2" ht="13.5">
      <c r="A239" t="s">
        <v>38</v>
      </c>
      <c r="B239">
        <v>61.88231</v>
      </c>
    </row>
    <row r="240" spans="1:2" ht="13.5">
      <c r="A240" t="s">
        <v>39</v>
      </c>
      <c r="B240">
        <v>20.40089</v>
      </c>
    </row>
    <row r="241" spans="1:2" ht="13.5">
      <c r="A241" t="s">
        <v>40</v>
      </c>
      <c r="B241">
        <v>1.3E-05</v>
      </c>
    </row>
    <row r="242" spans="1:2" ht="13.5">
      <c r="A242" t="s">
        <v>41</v>
      </c>
      <c r="B242">
        <v>1.9E-05</v>
      </c>
    </row>
    <row r="243" spans="1:2" ht="13.5">
      <c r="A243" t="s">
        <v>31</v>
      </c>
      <c r="B243">
        <v>97.34952</v>
      </c>
    </row>
    <row r="245" ht="13.5">
      <c r="B245" t="s">
        <v>52</v>
      </c>
    </row>
    <row r="246" spans="1:21" ht="13.5">
      <c r="A246" t="s">
        <v>22</v>
      </c>
      <c r="B246">
        <v>5.884359</v>
      </c>
      <c r="C246">
        <v>0.254993</v>
      </c>
      <c r="D246">
        <v>599</v>
      </c>
      <c r="E246">
        <v>6.012263</v>
      </c>
      <c r="F246">
        <v>6.0054</v>
      </c>
      <c r="G246">
        <v>392.4075</v>
      </c>
      <c r="H246">
        <v>20</v>
      </c>
      <c r="I246">
        <v>7838</v>
      </c>
      <c r="J246">
        <v>35.79347</v>
      </c>
      <c r="K246">
        <v>380.907</v>
      </c>
      <c r="L246">
        <v>34.12088</v>
      </c>
      <c r="M246">
        <v>11.50051</v>
      </c>
      <c r="N246">
        <v>16.20087</v>
      </c>
      <c r="O246">
        <v>6.800153</v>
      </c>
      <c r="P246">
        <v>0.522182</v>
      </c>
      <c r="Q246">
        <v>0.025666</v>
      </c>
      <c r="R246">
        <v>1.013065</v>
      </c>
      <c r="S246">
        <v>2.266099</v>
      </c>
      <c r="T246">
        <v>1.003766</v>
      </c>
      <c r="U246">
        <v>10.6418</v>
      </c>
    </row>
    <row r="247" spans="1:21" ht="13.5">
      <c r="A247" t="s">
        <v>23</v>
      </c>
      <c r="B247">
        <v>0.008028</v>
      </c>
      <c r="C247">
        <v>0.02325</v>
      </c>
      <c r="D247">
        <v>273</v>
      </c>
      <c r="E247">
        <v>0.008202</v>
      </c>
      <c r="F247">
        <v>0.007749</v>
      </c>
      <c r="G247">
        <v>8.000211</v>
      </c>
      <c r="H247">
        <v>20</v>
      </c>
      <c r="I247">
        <v>160</v>
      </c>
      <c r="J247">
        <v>0.084576</v>
      </c>
      <c r="K247">
        <v>0.900044</v>
      </c>
      <c r="L247">
        <v>1.126764</v>
      </c>
      <c r="M247">
        <v>7.100167</v>
      </c>
      <c r="N247">
        <v>7.500185</v>
      </c>
      <c r="O247">
        <v>6.700148</v>
      </c>
      <c r="P247">
        <v>0.000571</v>
      </c>
      <c r="Q247">
        <v>4.3E-05</v>
      </c>
      <c r="R247">
        <v>0.995298</v>
      </c>
      <c r="S247">
        <v>1.876883</v>
      </c>
      <c r="T247">
        <v>1.002644</v>
      </c>
      <c r="U247">
        <v>10.6418</v>
      </c>
    </row>
    <row r="248" spans="1:21" ht="13.5">
      <c r="A248" t="s">
        <v>24</v>
      </c>
      <c r="B248">
        <v>5.034688</v>
      </c>
      <c r="C248">
        <v>0.102143</v>
      </c>
      <c r="D248">
        <v>246</v>
      </c>
      <c r="E248">
        <v>5.144124</v>
      </c>
      <c r="F248">
        <v>2.94729</v>
      </c>
      <c r="G248">
        <v>1235.164</v>
      </c>
      <c r="H248">
        <v>20</v>
      </c>
      <c r="I248">
        <v>24603</v>
      </c>
      <c r="J248">
        <v>113.5486</v>
      </c>
      <c r="K248">
        <v>1208.362</v>
      </c>
      <c r="L248">
        <v>46.08413</v>
      </c>
      <c r="M248">
        <v>26.80238</v>
      </c>
      <c r="N248">
        <v>25.40213</v>
      </c>
      <c r="O248">
        <v>28.20263</v>
      </c>
      <c r="P248">
        <v>0.276055</v>
      </c>
      <c r="Q248">
        <v>0.045384</v>
      </c>
      <c r="R248">
        <v>1.060435</v>
      </c>
      <c r="S248">
        <v>1.048238</v>
      </c>
      <c r="T248">
        <v>0.997876</v>
      </c>
      <c r="U248">
        <v>10.6418</v>
      </c>
    </row>
    <row r="249" spans="1:21" ht="13.5">
      <c r="A249" t="s">
        <v>25</v>
      </c>
      <c r="B249">
        <v>1E-05</v>
      </c>
      <c r="C249">
        <v>-1.6E-05</v>
      </c>
      <c r="D249">
        <v>0</v>
      </c>
      <c r="E249">
        <v>1E-05</v>
      </c>
      <c r="F249">
        <v>6E-06</v>
      </c>
      <c r="G249">
        <v>10.25035</v>
      </c>
      <c r="H249">
        <v>20</v>
      </c>
      <c r="I249">
        <v>205</v>
      </c>
      <c r="J249">
        <v>-0.183254</v>
      </c>
      <c r="K249">
        <v>-1.950151</v>
      </c>
      <c r="L249">
        <v>0.840158</v>
      </c>
      <c r="M249">
        <v>12.2005</v>
      </c>
      <c r="N249">
        <v>13.70062</v>
      </c>
      <c r="O249">
        <v>10.70038</v>
      </c>
      <c r="P249">
        <v>-0.000944</v>
      </c>
      <c r="Q249">
        <v>-9.9E-05</v>
      </c>
      <c r="R249">
        <v>1.08053</v>
      </c>
      <c r="S249">
        <v>1.075355</v>
      </c>
      <c r="T249">
        <v>0.992552</v>
      </c>
      <c r="U249">
        <v>10.6418</v>
      </c>
    </row>
    <row r="250" spans="1:21" ht="13.5">
      <c r="A250" t="s">
        <v>26</v>
      </c>
      <c r="B250">
        <v>29.0805</v>
      </c>
      <c r="C250">
        <v>0.279786</v>
      </c>
      <c r="D250">
        <v>331</v>
      </c>
      <c r="E250">
        <v>29.7126</v>
      </c>
      <c r="F250">
        <v>24.29392</v>
      </c>
      <c r="G250">
        <v>6103.715</v>
      </c>
      <c r="H250">
        <v>20</v>
      </c>
      <c r="I250">
        <v>119664</v>
      </c>
      <c r="J250">
        <v>570.1301</v>
      </c>
      <c r="K250">
        <v>6067.211</v>
      </c>
      <c r="L250">
        <v>167.2048</v>
      </c>
      <c r="M250">
        <v>36.50443</v>
      </c>
      <c r="N250">
        <v>39.60518</v>
      </c>
      <c r="O250">
        <v>33.40368</v>
      </c>
      <c r="P250">
        <v>1.087682</v>
      </c>
      <c r="Q250">
        <v>0.222205</v>
      </c>
      <c r="R250">
        <v>1.008637</v>
      </c>
      <c r="S250">
        <v>1.295675</v>
      </c>
      <c r="T250">
        <v>1.002195</v>
      </c>
      <c r="U250">
        <v>10.6418</v>
      </c>
    </row>
    <row r="251" spans="1:21" ht="13.5">
      <c r="A251" t="s">
        <v>27</v>
      </c>
      <c r="B251">
        <v>16.48275</v>
      </c>
      <c r="C251">
        <v>0.50967</v>
      </c>
      <c r="D251">
        <v>1522</v>
      </c>
      <c r="E251">
        <v>16.84102</v>
      </c>
      <c r="F251">
        <v>6.085824</v>
      </c>
      <c r="G251">
        <v>604.5035</v>
      </c>
      <c r="H251">
        <v>20</v>
      </c>
      <c r="I251">
        <v>12066</v>
      </c>
      <c r="J251">
        <v>54.72306</v>
      </c>
      <c r="K251">
        <v>582.3518</v>
      </c>
      <c r="L251">
        <v>27.28932</v>
      </c>
      <c r="M251">
        <v>22.15165</v>
      </c>
      <c r="N251">
        <v>25.2021</v>
      </c>
      <c r="O251">
        <v>19.1012</v>
      </c>
      <c r="P251">
        <v>0.423705</v>
      </c>
      <c r="Q251">
        <v>0.131747</v>
      </c>
      <c r="R251">
        <v>1.253513</v>
      </c>
      <c r="S251">
        <v>0.997118</v>
      </c>
      <c r="T251">
        <v>1</v>
      </c>
      <c r="U251">
        <v>10.6418</v>
      </c>
    </row>
    <row r="252" spans="1:21" ht="13.5">
      <c r="A252" t="s">
        <v>28</v>
      </c>
      <c r="B252">
        <v>0.020067</v>
      </c>
      <c r="C252">
        <v>0.057917</v>
      </c>
      <c r="D252">
        <v>681</v>
      </c>
      <c r="E252">
        <v>0.020504</v>
      </c>
      <c r="F252">
        <v>0.008431</v>
      </c>
      <c r="G252">
        <v>11.75046</v>
      </c>
      <c r="H252">
        <v>20</v>
      </c>
      <c r="I252">
        <v>235</v>
      </c>
      <c r="J252">
        <v>0.103373</v>
      </c>
      <c r="K252">
        <v>1.100077</v>
      </c>
      <c r="L252">
        <v>1.10329</v>
      </c>
      <c r="M252">
        <v>10.65038</v>
      </c>
      <c r="N252">
        <v>11.80046</v>
      </c>
      <c r="O252">
        <v>9.500298</v>
      </c>
      <c r="P252">
        <v>0.000374</v>
      </c>
      <c r="Q252">
        <v>0.000176</v>
      </c>
      <c r="R252">
        <v>1.193251</v>
      </c>
      <c r="S252">
        <v>1.001458</v>
      </c>
      <c r="T252">
        <v>0.956728</v>
      </c>
      <c r="U252">
        <v>10.6418</v>
      </c>
    </row>
    <row r="253" spans="1:21" ht="13.5">
      <c r="A253" t="s">
        <v>29</v>
      </c>
      <c r="B253">
        <v>0.00531</v>
      </c>
      <c r="C253">
        <v>0.018432</v>
      </c>
      <c r="D253">
        <v>218</v>
      </c>
      <c r="E253">
        <v>0.005425</v>
      </c>
      <c r="F253">
        <v>0.004617</v>
      </c>
      <c r="G253">
        <v>10.10034</v>
      </c>
      <c r="H253">
        <v>20</v>
      </c>
      <c r="I253">
        <v>202</v>
      </c>
      <c r="J253">
        <v>0.079879</v>
      </c>
      <c r="K253">
        <v>0.850054</v>
      </c>
      <c r="L253">
        <v>1.091895</v>
      </c>
      <c r="M253">
        <v>9.250283</v>
      </c>
      <c r="N253">
        <v>9.700311</v>
      </c>
      <c r="O253">
        <v>8.800256</v>
      </c>
      <c r="P253">
        <v>0.000239</v>
      </c>
      <c r="Q253">
        <v>3.5E-05</v>
      </c>
      <c r="R253">
        <v>1.032303</v>
      </c>
      <c r="S253">
        <v>1.502612</v>
      </c>
      <c r="T253">
        <v>0.999815</v>
      </c>
      <c r="U253">
        <v>10.6418</v>
      </c>
    </row>
    <row r="254" spans="1:6" ht="13.5">
      <c r="A254" t="s">
        <v>30</v>
      </c>
      <c r="B254">
        <v>41.3569</v>
      </c>
      <c r="E254">
        <v>42.25585</v>
      </c>
      <c r="F254">
        <v>60.64676</v>
      </c>
    </row>
    <row r="255" spans="1:6" ht="13.5">
      <c r="A255" t="s">
        <v>31</v>
      </c>
      <c r="B255">
        <v>97.87261</v>
      </c>
      <c r="E255">
        <v>99.99999</v>
      </c>
      <c r="F255">
        <v>99.99999</v>
      </c>
    </row>
    <row r="256" spans="1:2" ht="13.5">
      <c r="A256" t="s">
        <v>32</v>
      </c>
      <c r="B256" t="s">
        <v>33</v>
      </c>
    </row>
    <row r="257" spans="1:2" ht="13.5">
      <c r="A257" t="s">
        <v>34</v>
      </c>
      <c r="B257">
        <v>7.931994</v>
      </c>
    </row>
    <row r="258" spans="1:2" ht="13.5">
      <c r="A258" t="s">
        <v>35</v>
      </c>
      <c r="B258">
        <v>0.013312</v>
      </c>
    </row>
    <row r="259" spans="1:2" ht="13.5">
      <c r="A259" t="s">
        <v>36</v>
      </c>
      <c r="B259">
        <v>7.044537</v>
      </c>
    </row>
    <row r="260" spans="1:2" ht="13.5">
      <c r="A260" t="s">
        <v>37</v>
      </c>
      <c r="B260">
        <v>1.2E-05</v>
      </c>
    </row>
    <row r="261" spans="1:2" ht="13.5">
      <c r="A261" t="s">
        <v>38</v>
      </c>
      <c r="B261">
        <v>62.21405</v>
      </c>
    </row>
    <row r="262" spans="1:2" ht="13.5">
      <c r="A262" t="s">
        <v>39</v>
      </c>
      <c r="B262">
        <v>20.63286</v>
      </c>
    </row>
    <row r="263" spans="1:2" ht="13.5">
      <c r="A263" t="s">
        <v>40</v>
      </c>
      <c r="B263">
        <v>0.025817</v>
      </c>
    </row>
    <row r="264" spans="1:2" ht="13.5">
      <c r="A264" t="s">
        <v>41</v>
      </c>
      <c r="B264">
        <v>0.010033</v>
      </c>
    </row>
    <row r="265" spans="1:2" ht="13.5">
      <c r="A265" t="s">
        <v>31</v>
      </c>
      <c r="B265">
        <v>97.87261</v>
      </c>
    </row>
    <row r="267" ht="13.5">
      <c r="B267" t="s">
        <v>53</v>
      </c>
    </row>
    <row r="268" spans="1:21" ht="13.5">
      <c r="A268" t="s">
        <v>22</v>
      </c>
      <c r="B268">
        <v>5.860181</v>
      </c>
      <c r="C268">
        <v>0.25444</v>
      </c>
      <c r="D268">
        <v>601</v>
      </c>
      <c r="E268">
        <v>6.019603</v>
      </c>
      <c r="F268">
        <v>6.019496</v>
      </c>
      <c r="G268">
        <v>390.4525</v>
      </c>
      <c r="H268">
        <v>20</v>
      </c>
      <c r="I268">
        <v>7799</v>
      </c>
      <c r="J268">
        <v>35.59503</v>
      </c>
      <c r="K268">
        <v>378.9019</v>
      </c>
      <c r="L268">
        <v>33.80393</v>
      </c>
      <c r="M268">
        <v>11.55051</v>
      </c>
      <c r="N268">
        <v>16.00084</v>
      </c>
      <c r="O268">
        <v>7.100166</v>
      </c>
      <c r="P268">
        <v>0.519287</v>
      </c>
      <c r="Q268">
        <v>0.025523</v>
      </c>
      <c r="R268">
        <v>1.012761</v>
      </c>
      <c r="S268">
        <v>2.269575</v>
      </c>
      <c r="T268">
        <v>1.003776</v>
      </c>
      <c r="U268">
        <v>10.6448</v>
      </c>
    </row>
    <row r="269" spans="1:21" ht="13.5">
      <c r="A269" t="s">
        <v>23</v>
      </c>
      <c r="B269">
        <v>0.036606</v>
      </c>
      <c r="C269">
        <v>0.02381</v>
      </c>
      <c r="D269">
        <v>248</v>
      </c>
      <c r="E269">
        <v>0.037602</v>
      </c>
      <c r="F269">
        <v>0.035566</v>
      </c>
      <c r="G269">
        <v>9.950327</v>
      </c>
      <c r="H269">
        <v>20</v>
      </c>
      <c r="I269">
        <v>199</v>
      </c>
      <c r="J269">
        <v>0.385185</v>
      </c>
      <c r="K269">
        <v>4.100214</v>
      </c>
      <c r="L269">
        <v>1.700878</v>
      </c>
      <c r="M269">
        <v>5.850113</v>
      </c>
      <c r="N269">
        <v>6.000119</v>
      </c>
      <c r="O269">
        <v>5.700107</v>
      </c>
      <c r="P269">
        <v>0.002603</v>
      </c>
      <c r="Q269">
        <v>0.000197</v>
      </c>
      <c r="R269">
        <v>0.995</v>
      </c>
      <c r="S269">
        <v>1.879722</v>
      </c>
      <c r="T269">
        <v>1.002675</v>
      </c>
      <c r="U269">
        <v>10.6448</v>
      </c>
    </row>
    <row r="270" spans="1:21" ht="13.5">
      <c r="A270" t="s">
        <v>24</v>
      </c>
      <c r="B270">
        <v>5.063161</v>
      </c>
      <c r="C270">
        <v>0.102628</v>
      </c>
      <c r="D270">
        <v>259</v>
      </c>
      <c r="E270">
        <v>5.200901</v>
      </c>
      <c r="F270">
        <v>2.983172</v>
      </c>
      <c r="G270">
        <v>1245.599</v>
      </c>
      <c r="H270">
        <v>20</v>
      </c>
      <c r="I270">
        <v>24810</v>
      </c>
      <c r="J270">
        <v>114.2244</v>
      </c>
      <c r="K270">
        <v>1215.896</v>
      </c>
      <c r="L270">
        <v>41.93525</v>
      </c>
      <c r="M270">
        <v>29.70291</v>
      </c>
      <c r="N270">
        <v>29.90295</v>
      </c>
      <c r="O270">
        <v>29.50287</v>
      </c>
      <c r="P270">
        <v>0.277698</v>
      </c>
      <c r="Q270">
        <v>0.045654</v>
      </c>
      <c r="R270">
        <v>1.060099</v>
      </c>
      <c r="S270">
        <v>1.04824</v>
      </c>
      <c r="T270">
        <v>0.997868</v>
      </c>
      <c r="U270">
        <v>10.6448</v>
      </c>
    </row>
    <row r="271" spans="1:21" ht="13.5">
      <c r="A271" t="s">
        <v>25</v>
      </c>
      <c r="B271">
        <v>0.012022</v>
      </c>
      <c r="C271">
        <v>0.01868</v>
      </c>
      <c r="D271">
        <v>215</v>
      </c>
      <c r="E271">
        <v>0.012349</v>
      </c>
      <c r="F271">
        <v>0.007261</v>
      </c>
      <c r="G271">
        <v>12.3005</v>
      </c>
      <c r="H271">
        <v>20</v>
      </c>
      <c r="I271">
        <v>246</v>
      </c>
      <c r="J271">
        <v>0.192596</v>
      </c>
      <c r="K271">
        <v>2.05014</v>
      </c>
      <c r="L271">
        <v>1.200007</v>
      </c>
      <c r="M271">
        <v>10.25036</v>
      </c>
      <c r="N271">
        <v>12.10048</v>
      </c>
      <c r="O271">
        <v>8.400233</v>
      </c>
      <c r="P271">
        <v>0.000992</v>
      </c>
      <c r="Q271">
        <v>0.000104</v>
      </c>
      <c r="R271">
        <v>1.080191</v>
      </c>
      <c r="S271">
        <v>1.075306</v>
      </c>
      <c r="T271">
        <v>0.992473</v>
      </c>
      <c r="U271">
        <v>10.6448</v>
      </c>
    </row>
    <row r="272" spans="1:21" ht="13.5">
      <c r="A272" t="s">
        <v>26</v>
      </c>
      <c r="B272">
        <v>28.78503</v>
      </c>
      <c r="C272">
        <v>0.278175</v>
      </c>
      <c r="D272">
        <v>325</v>
      </c>
      <c r="E272">
        <v>29.5681</v>
      </c>
      <c r="F272">
        <v>24.20298</v>
      </c>
      <c r="G272">
        <v>6034.369</v>
      </c>
      <c r="H272">
        <v>20</v>
      </c>
      <c r="I272">
        <v>118331</v>
      </c>
      <c r="J272">
        <v>563.5864</v>
      </c>
      <c r="K272">
        <v>5999.265</v>
      </c>
      <c r="L272">
        <v>171.8991</v>
      </c>
      <c r="M272">
        <v>35.10413</v>
      </c>
      <c r="N272">
        <v>39.60518</v>
      </c>
      <c r="O272">
        <v>30.60309</v>
      </c>
      <c r="P272">
        <v>1.075199</v>
      </c>
      <c r="Q272">
        <v>0.219654</v>
      </c>
      <c r="R272">
        <v>1.008331</v>
      </c>
      <c r="S272">
        <v>1.297151</v>
      </c>
      <c r="T272">
        <v>1.002189</v>
      </c>
      <c r="U272">
        <v>10.6448</v>
      </c>
    </row>
    <row r="273" spans="1:21" ht="13.5">
      <c r="A273" t="s">
        <v>27</v>
      </c>
      <c r="B273">
        <v>16.52135</v>
      </c>
      <c r="C273">
        <v>0.509962</v>
      </c>
      <c r="D273">
        <v>1509</v>
      </c>
      <c r="E273">
        <v>16.9708</v>
      </c>
      <c r="F273">
        <v>6.139622</v>
      </c>
      <c r="G273">
        <v>605.7585</v>
      </c>
      <c r="H273">
        <v>20</v>
      </c>
      <c r="I273">
        <v>12091</v>
      </c>
      <c r="J273">
        <v>54.85842</v>
      </c>
      <c r="K273">
        <v>583.9569</v>
      </c>
      <c r="L273">
        <v>27.78507</v>
      </c>
      <c r="M273">
        <v>21.80158</v>
      </c>
      <c r="N273">
        <v>23.80187</v>
      </c>
      <c r="O273">
        <v>19.80129</v>
      </c>
      <c r="P273">
        <v>0.424753</v>
      </c>
      <c r="Q273">
        <v>0.132073</v>
      </c>
      <c r="R273">
        <v>1.253062</v>
      </c>
      <c r="S273">
        <v>0.997126</v>
      </c>
      <c r="T273">
        <v>1</v>
      </c>
      <c r="U273">
        <v>10.6448</v>
      </c>
    </row>
    <row r="274" spans="1:21" ht="13.5">
      <c r="A274" t="s">
        <v>28</v>
      </c>
      <c r="B274">
        <v>1E-05</v>
      </c>
      <c r="C274">
        <v>-2.7E-05</v>
      </c>
      <c r="D274">
        <v>0</v>
      </c>
      <c r="E274">
        <v>1E-05</v>
      </c>
      <c r="F274">
        <v>4E-06</v>
      </c>
      <c r="G274">
        <v>9.300285</v>
      </c>
      <c r="H274">
        <v>20</v>
      </c>
      <c r="I274">
        <v>186</v>
      </c>
      <c r="J274">
        <v>-0.103344</v>
      </c>
      <c r="K274">
        <v>-1.100073</v>
      </c>
      <c r="L274">
        <v>0.894227</v>
      </c>
      <c r="M274">
        <v>10.40036</v>
      </c>
      <c r="N274">
        <v>11.0004</v>
      </c>
      <c r="O274">
        <v>9.800317</v>
      </c>
      <c r="P274">
        <v>-0.000374</v>
      </c>
      <c r="Q274">
        <v>-0.000176</v>
      </c>
      <c r="R274">
        <v>1.192842</v>
      </c>
      <c r="S274">
        <v>1.001497</v>
      </c>
      <c r="T274">
        <v>0.956463</v>
      </c>
      <c r="U274">
        <v>10.6448</v>
      </c>
    </row>
    <row r="275" spans="1:21" ht="13.5">
      <c r="A275" t="s">
        <v>29</v>
      </c>
      <c r="B275">
        <v>0.015631</v>
      </c>
      <c r="C275">
        <v>0.018378</v>
      </c>
      <c r="D275">
        <v>207</v>
      </c>
      <c r="E275">
        <v>0.016056</v>
      </c>
      <c r="F275">
        <v>0.013681</v>
      </c>
      <c r="G275">
        <v>10.85039</v>
      </c>
      <c r="H275">
        <v>20</v>
      </c>
      <c r="I275">
        <v>217</v>
      </c>
      <c r="J275">
        <v>0.234871</v>
      </c>
      <c r="K275">
        <v>2.500158</v>
      </c>
      <c r="L275">
        <v>1.299412</v>
      </c>
      <c r="M275">
        <v>8.35023</v>
      </c>
      <c r="N275">
        <v>8.000211</v>
      </c>
      <c r="O275">
        <v>8.70025</v>
      </c>
      <c r="P275">
        <v>0.000702</v>
      </c>
      <c r="Q275">
        <v>0.000102</v>
      </c>
      <c r="R275">
        <v>1.031992</v>
      </c>
      <c r="S275">
        <v>1.504761</v>
      </c>
      <c r="T275">
        <v>0.999883</v>
      </c>
      <c r="U275">
        <v>10.6448</v>
      </c>
    </row>
    <row r="276" spans="1:6" ht="13.5">
      <c r="A276" t="s">
        <v>30</v>
      </c>
      <c r="B276">
        <v>41.05763</v>
      </c>
      <c r="E276">
        <v>42.17458</v>
      </c>
      <c r="F276">
        <v>60.59822</v>
      </c>
    </row>
    <row r="277" spans="1:6" ht="13.5">
      <c r="A277" t="s">
        <v>31</v>
      </c>
      <c r="B277">
        <v>97.35162</v>
      </c>
      <c r="E277">
        <v>100</v>
      </c>
      <c r="F277">
        <v>100</v>
      </c>
    </row>
    <row r="278" spans="1:2" ht="13.5">
      <c r="A278" t="s">
        <v>32</v>
      </c>
      <c r="B278" t="s">
        <v>33</v>
      </c>
    </row>
    <row r="279" spans="1:2" ht="13.5">
      <c r="A279" t="s">
        <v>34</v>
      </c>
      <c r="B279">
        <v>7.899402</v>
      </c>
    </row>
    <row r="280" spans="1:2" ht="13.5">
      <c r="A280" t="s">
        <v>35</v>
      </c>
      <c r="B280">
        <v>0.060703</v>
      </c>
    </row>
    <row r="281" spans="1:2" ht="13.5">
      <c r="A281" t="s">
        <v>36</v>
      </c>
      <c r="B281">
        <v>7.084375</v>
      </c>
    </row>
    <row r="282" spans="1:2" ht="13.5">
      <c r="A282" t="s">
        <v>37</v>
      </c>
      <c r="B282">
        <v>0.014481</v>
      </c>
    </row>
    <row r="283" spans="1:2" ht="13.5">
      <c r="A283" t="s">
        <v>38</v>
      </c>
      <c r="B283">
        <v>61.58193</v>
      </c>
    </row>
    <row r="284" spans="1:2" ht="13.5">
      <c r="A284" t="s">
        <v>39</v>
      </c>
      <c r="B284">
        <v>20.68118</v>
      </c>
    </row>
    <row r="285" spans="1:2" ht="13.5">
      <c r="A285" t="s">
        <v>40</v>
      </c>
      <c r="B285">
        <v>1.3E-05</v>
      </c>
    </row>
    <row r="286" spans="1:2" ht="13.5">
      <c r="A286" t="s">
        <v>41</v>
      </c>
      <c r="B286">
        <v>0.029535</v>
      </c>
    </row>
    <row r="287" spans="1:2" ht="13.5">
      <c r="A287" t="s">
        <v>31</v>
      </c>
      <c r="B287">
        <v>97.35162</v>
      </c>
    </row>
    <row r="289" ht="13.5">
      <c r="B289" t="s">
        <v>54</v>
      </c>
    </row>
    <row r="290" spans="1:21" ht="13.5">
      <c r="A290" t="s">
        <v>22</v>
      </c>
      <c r="B290">
        <v>5.815649</v>
      </c>
      <c r="C290">
        <v>0.253886</v>
      </c>
      <c r="D290">
        <v>637</v>
      </c>
      <c r="E290">
        <v>5.977077</v>
      </c>
      <c r="F290">
        <v>5.990885</v>
      </c>
      <c r="G290">
        <v>388.5475</v>
      </c>
      <c r="H290">
        <v>20</v>
      </c>
      <c r="I290">
        <v>7761</v>
      </c>
      <c r="J290">
        <v>35.19362</v>
      </c>
      <c r="K290">
        <v>375.5969</v>
      </c>
      <c r="L290">
        <v>30.00214</v>
      </c>
      <c r="M290">
        <v>12.95066</v>
      </c>
      <c r="N290">
        <v>18.70115</v>
      </c>
      <c r="O290">
        <v>7.200171</v>
      </c>
      <c r="P290">
        <v>0.513431</v>
      </c>
      <c r="Q290">
        <v>0.025235</v>
      </c>
      <c r="R290">
        <v>1.012094</v>
      </c>
      <c r="S290">
        <v>2.279417</v>
      </c>
      <c r="T290">
        <v>1.0038</v>
      </c>
      <c r="U290">
        <v>10.6723</v>
      </c>
    </row>
    <row r="291" spans="1:21" ht="13.5">
      <c r="A291" t="s">
        <v>23</v>
      </c>
      <c r="B291">
        <v>0.026792</v>
      </c>
      <c r="C291">
        <v>0.023512</v>
      </c>
      <c r="D291">
        <v>255</v>
      </c>
      <c r="E291">
        <v>0.027536</v>
      </c>
      <c r="F291">
        <v>0.026106</v>
      </c>
      <c r="G291">
        <v>9.200279</v>
      </c>
      <c r="H291">
        <v>20</v>
      </c>
      <c r="I291">
        <v>184</v>
      </c>
      <c r="J291">
        <v>0.281116</v>
      </c>
      <c r="K291">
        <v>3.000153</v>
      </c>
      <c r="L291">
        <v>1.483886</v>
      </c>
      <c r="M291">
        <v>6.200127</v>
      </c>
      <c r="N291">
        <v>6.300131</v>
      </c>
      <c r="O291">
        <v>6.100123</v>
      </c>
      <c r="P291">
        <v>0.001899</v>
      </c>
      <c r="Q291">
        <v>0.000144</v>
      </c>
      <c r="R291">
        <v>0.994342</v>
      </c>
      <c r="S291">
        <v>1.886281</v>
      </c>
      <c r="T291">
        <v>1.002721</v>
      </c>
      <c r="U291">
        <v>10.6723</v>
      </c>
    </row>
    <row r="292" spans="1:21" ht="13.5">
      <c r="A292" t="s">
        <v>24</v>
      </c>
      <c r="B292">
        <v>5.058989</v>
      </c>
      <c r="C292">
        <v>0.102265</v>
      </c>
      <c r="D292">
        <v>249</v>
      </c>
      <c r="E292">
        <v>5.199414</v>
      </c>
      <c r="F292">
        <v>2.989262</v>
      </c>
      <c r="G292">
        <v>1246.506</v>
      </c>
      <c r="H292">
        <v>20</v>
      </c>
      <c r="I292">
        <v>24828</v>
      </c>
      <c r="J292">
        <v>114.2072</v>
      </c>
      <c r="K292">
        <v>1218.854</v>
      </c>
      <c r="L292">
        <v>45.07749</v>
      </c>
      <c r="M292">
        <v>27.65253</v>
      </c>
      <c r="N292">
        <v>26.50232</v>
      </c>
      <c r="O292">
        <v>28.80274</v>
      </c>
      <c r="P292">
        <v>0.277657</v>
      </c>
      <c r="Q292">
        <v>0.045647</v>
      </c>
      <c r="R292">
        <v>1.059358</v>
      </c>
      <c r="S292">
        <v>1.048309</v>
      </c>
      <c r="T292">
        <v>0.997827</v>
      </c>
      <c r="U292">
        <v>10.6723</v>
      </c>
    </row>
    <row r="293" spans="1:21" ht="13.5">
      <c r="A293" t="s">
        <v>25</v>
      </c>
      <c r="B293">
        <v>0.007015</v>
      </c>
      <c r="C293">
        <v>0.019762</v>
      </c>
      <c r="D293">
        <v>233</v>
      </c>
      <c r="E293">
        <v>0.007209</v>
      </c>
      <c r="F293">
        <v>0.004249</v>
      </c>
      <c r="G293">
        <v>13.30058</v>
      </c>
      <c r="H293">
        <v>20</v>
      </c>
      <c r="I293">
        <v>266</v>
      </c>
      <c r="J293">
        <v>0.112449</v>
      </c>
      <c r="K293">
        <v>1.200089</v>
      </c>
      <c r="L293">
        <v>1.099177</v>
      </c>
      <c r="M293">
        <v>12.10049</v>
      </c>
      <c r="N293">
        <v>13.90064</v>
      </c>
      <c r="O293">
        <v>10.30035</v>
      </c>
      <c r="P293">
        <v>0.000579</v>
      </c>
      <c r="Q293">
        <v>6.1E-05</v>
      </c>
      <c r="R293">
        <v>1.079443</v>
      </c>
      <c r="S293">
        <v>1.075413</v>
      </c>
      <c r="T293">
        <v>0.992458</v>
      </c>
      <c r="U293">
        <v>10.6723</v>
      </c>
    </row>
    <row r="294" spans="1:21" ht="13.5">
      <c r="A294" t="s">
        <v>26</v>
      </c>
      <c r="B294">
        <v>28.61358</v>
      </c>
      <c r="C294">
        <v>0.277158</v>
      </c>
      <c r="D294">
        <v>337</v>
      </c>
      <c r="E294">
        <v>29.40783</v>
      </c>
      <c r="F294">
        <v>24.12782</v>
      </c>
      <c r="G294">
        <v>6008.885</v>
      </c>
      <c r="H294">
        <v>20</v>
      </c>
      <c r="I294">
        <v>117841</v>
      </c>
      <c r="J294">
        <v>559.4886</v>
      </c>
      <c r="K294">
        <v>5971.03</v>
      </c>
      <c r="L294">
        <v>158.7349</v>
      </c>
      <c r="M294">
        <v>37.85484</v>
      </c>
      <c r="N294">
        <v>43.50624</v>
      </c>
      <c r="O294">
        <v>32.20342</v>
      </c>
      <c r="P294">
        <v>1.067381</v>
      </c>
      <c r="Q294">
        <v>0.218057</v>
      </c>
      <c r="R294">
        <v>1.00766</v>
      </c>
      <c r="S294">
        <v>1.299677</v>
      </c>
      <c r="T294">
        <v>1.00219</v>
      </c>
      <c r="U294">
        <v>10.6723</v>
      </c>
    </row>
    <row r="295" spans="1:21" ht="13.5">
      <c r="A295" t="s">
        <v>27</v>
      </c>
      <c r="B295">
        <v>16.8331</v>
      </c>
      <c r="C295">
        <v>0.513888</v>
      </c>
      <c r="D295">
        <v>1483</v>
      </c>
      <c r="E295">
        <v>17.30034</v>
      </c>
      <c r="F295">
        <v>6.273411</v>
      </c>
      <c r="G295">
        <v>618.1584</v>
      </c>
      <c r="H295">
        <v>20</v>
      </c>
      <c r="I295">
        <v>12338</v>
      </c>
      <c r="J295">
        <v>55.93517</v>
      </c>
      <c r="K295">
        <v>596.957</v>
      </c>
      <c r="L295">
        <v>29.15637</v>
      </c>
      <c r="M295">
        <v>21.20149</v>
      </c>
      <c r="N295">
        <v>22.60169</v>
      </c>
      <c r="O295">
        <v>19.80129</v>
      </c>
      <c r="P295">
        <v>0.43309</v>
      </c>
      <c r="Q295">
        <v>0.134665</v>
      </c>
      <c r="R295">
        <v>1.252065</v>
      </c>
      <c r="S295">
        <v>0.997137</v>
      </c>
      <c r="T295">
        <v>1</v>
      </c>
      <c r="U295">
        <v>10.6723</v>
      </c>
    </row>
    <row r="296" spans="1:21" ht="13.5">
      <c r="A296" t="s">
        <v>28</v>
      </c>
      <c r="B296">
        <v>0.00363</v>
      </c>
      <c r="C296">
        <v>0.054044</v>
      </c>
      <c r="D296">
        <v>649</v>
      </c>
      <c r="E296">
        <v>0.003731</v>
      </c>
      <c r="F296">
        <v>0.00154</v>
      </c>
      <c r="G296">
        <v>9.950327</v>
      </c>
      <c r="H296">
        <v>20</v>
      </c>
      <c r="I296">
        <v>199</v>
      </c>
      <c r="J296">
        <v>0.018741</v>
      </c>
      <c r="K296">
        <v>0.200013</v>
      </c>
      <c r="L296">
        <v>1.020514</v>
      </c>
      <c r="M296">
        <v>9.750314</v>
      </c>
      <c r="N296">
        <v>10.00033</v>
      </c>
      <c r="O296">
        <v>9.500298</v>
      </c>
      <c r="P296">
        <v>6.8E-05</v>
      </c>
      <c r="Q296">
        <v>3.2E-05</v>
      </c>
      <c r="R296">
        <v>1.191939</v>
      </c>
      <c r="S296">
        <v>1.001513</v>
      </c>
      <c r="T296">
        <v>0.955687</v>
      </c>
      <c r="U296">
        <v>10.6723</v>
      </c>
    </row>
    <row r="297" spans="1:21" ht="13.5">
      <c r="A297" t="s">
        <v>29</v>
      </c>
      <c r="B297">
        <v>0.019684</v>
      </c>
      <c r="C297">
        <v>0.020342</v>
      </c>
      <c r="D297">
        <v>228</v>
      </c>
      <c r="E297">
        <v>0.020231</v>
      </c>
      <c r="F297">
        <v>0.017278</v>
      </c>
      <c r="G297">
        <v>13.35059</v>
      </c>
      <c r="H297">
        <v>20</v>
      </c>
      <c r="I297">
        <v>267</v>
      </c>
      <c r="J297">
        <v>0.29518</v>
      </c>
      <c r="K297">
        <v>3.150245</v>
      </c>
      <c r="L297">
        <v>1.308837</v>
      </c>
      <c r="M297">
        <v>10.20034</v>
      </c>
      <c r="N297">
        <v>10.20034</v>
      </c>
      <c r="O297">
        <v>10.20034</v>
      </c>
      <c r="P297">
        <v>0.000882</v>
      </c>
      <c r="Q297">
        <v>0.000128</v>
      </c>
      <c r="R297">
        <v>1.031308</v>
      </c>
      <c r="S297">
        <v>1.508637</v>
      </c>
      <c r="T297">
        <v>0.999977</v>
      </c>
      <c r="U297">
        <v>10.6723</v>
      </c>
    </row>
    <row r="298" spans="1:6" ht="13.5">
      <c r="A298" t="s">
        <v>30</v>
      </c>
      <c r="B298">
        <v>40.92078</v>
      </c>
      <c r="E298">
        <v>42.05664</v>
      </c>
      <c r="F298">
        <v>60.56945</v>
      </c>
    </row>
    <row r="299" spans="1:6" ht="13.5">
      <c r="A299" t="s">
        <v>31</v>
      </c>
      <c r="B299">
        <v>97.29922</v>
      </c>
      <c r="E299">
        <v>100</v>
      </c>
      <c r="F299">
        <v>100</v>
      </c>
    </row>
    <row r="300" spans="1:2" ht="13.5">
      <c r="A300" t="s">
        <v>32</v>
      </c>
      <c r="B300" t="s">
        <v>33</v>
      </c>
    </row>
    <row r="301" spans="1:2" ht="13.5">
      <c r="A301" t="s">
        <v>34</v>
      </c>
      <c r="B301">
        <v>7.839373</v>
      </c>
    </row>
    <row r="302" spans="1:2" ht="13.5">
      <c r="A302" t="s">
        <v>35</v>
      </c>
      <c r="B302">
        <v>0.04443</v>
      </c>
    </row>
    <row r="303" spans="1:2" ht="13.5">
      <c r="A303" t="s">
        <v>36</v>
      </c>
      <c r="B303">
        <v>7.078537</v>
      </c>
    </row>
    <row r="304" spans="1:2" ht="13.5">
      <c r="A304" t="s">
        <v>37</v>
      </c>
      <c r="B304">
        <v>0.00845</v>
      </c>
    </row>
    <row r="305" spans="1:2" ht="13.5">
      <c r="A305" t="s">
        <v>38</v>
      </c>
      <c r="B305">
        <v>61.21515</v>
      </c>
    </row>
    <row r="306" spans="1:2" ht="13.5">
      <c r="A306" t="s">
        <v>39</v>
      </c>
      <c r="B306">
        <v>21.07142</v>
      </c>
    </row>
    <row r="307" spans="1:2" ht="13.5">
      <c r="A307" t="s">
        <v>40</v>
      </c>
      <c r="B307">
        <v>0.004671</v>
      </c>
    </row>
    <row r="308" spans="1:2" ht="13.5">
      <c r="A308" t="s">
        <v>41</v>
      </c>
      <c r="B308">
        <v>0.037193</v>
      </c>
    </row>
    <row r="309" spans="1:2" ht="13.5">
      <c r="A309" t="s">
        <v>31</v>
      </c>
      <c r="B309">
        <v>97.29923</v>
      </c>
    </row>
    <row r="311" ht="13.5">
      <c r="B311" t="s">
        <v>55</v>
      </c>
    </row>
    <row r="312" spans="1:21" ht="13.5">
      <c r="A312" t="s">
        <v>22</v>
      </c>
      <c r="B312">
        <v>5.889446</v>
      </c>
      <c r="C312">
        <v>0.255404</v>
      </c>
      <c r="D312">
        <v>620</v>
      </c>
      <c r="E312">
        <v>5.970925</v>
      </c>
      <c r="F312">
        <v>5.972043</v>
      </c>
      <c r="G312">
        <v>393.9615</v>
      </c>
      <c r="H312">
        <v>20</v>
      </c>
      <c r="I312">
        <v>7869</v>
      </c>
      <c r="J312">
        <v>35.75211</v>
      </c>
      <c r="K312">
        <v>381.6109</v>
      </c>
      <c r="L312">
        <v>31.8982</v>
      </c>
      <c r="M312">
        <v>12.35059</v>
      </c>
      <c r="N312">
        <v>17.401</v>
      </c>
      <c r="O312">
        <v>7.300176</v>
      </c>
      <c r="P312">
        <v>0.521579</v>
      </c>
      <c r="Q312">
        <v>0.025636</v>
      </c>
      <c r="R312">
        <v>1.01266</v>
      </c>
      <c r="S312">
        <v>2.27219</v>
      </c>
      <c r="T312">
        <v>1.003776</v>
      </c>
      <c r="U312">
        <v>10.6738</v>
      </c>
    </row>
    <row r="313" spans="1:21" ht="13.5">
      <c r="A313" t="s">
        <v>23</v>
      </c>
      <c r="B313">
        <v>0.03385</v>
      </c>
      <c r="C313">
        <v>0.02398</v>
      </c>
      <c r="D313">
        <v>254</v>
      </c>
      <c r="E313">
        <v>0.034319</v>
      </c>
      <c r="F313">
        <v>0.032468</v>
      </c>
      <c r="G313">
        <v>9.950327</v>
      </c>
      <c r="H313">
        <v>20</v>
      </c>
      <c r="I313">
        <v>199</v>
      </c>
      <c r="J313">
        <v>0.356031</v>
      </c>
      <c r="K313">
        <v>3.800202</v>
      </c>
      <c r="L313">
        <v>1.617907</v>
      </c>
      <c r="M313">
        <v>6.150125</v>
      </c>
      <c r="N313">
        <v>6.000119</v>
      </c>
      <c r="O313">
        <v>6.300131</v>
      </c>
      <c r="P313">
        <v>0.002406</v>
      </c>
      <c r="Q313">
        <v>0.000182</v>
      </c>
      <c r="R313">
        <v>0.9949</v>
      </c>
      <c r="S313">
        <v>1.88076</v>
      </c>
      <c r="T313">
        <v>1.002674</v>
      </c>
      <c r="U313">
        <v>10.6738</v>
      </c>
    </row>
    <row r="314" spans="1:21" ht="13.5">
      <c r="A314" t="s">
        <v>24</v>
      </c>
      <c r="B314">
        <v>5.011035</v>
      </c>
      <c r="C314">
        <v>0.10178</v>
      </c>
      <c r="D314">
        <v>248</v>
      </c>
      <c r="E314">
        <v>5.080361</v>
      </c>
      <c r="F314">
        <v>2.914629</v>
      </c>
      <c r="G314">
        <v>1234.206</v>
      </c>
      <c r="H314">
        <v>20</v>
      </c>
      <c r="I314">
        <v>24584</v>
      </c>
      <c r="J314">
        <v>113.0576</v>
      </c>
      <c r="K314">
        <v>1206.754</v>
      </c>
      <c r="L314">
        <v>44.95791</v>
      </c>
      <c r="M314">
        <v>27.45249</v>
      </c>
      <c r="N314">
        <v>27.00241</v>
      </c>
      <c r="O314">
        <v>27.90257</v>
      </c>
      <c r="P314">
        <v>0.274862</v>
      </c>
      <c r="Q314">
        <v>0.045187</v>
      </c>
      <c r="R314">
        <v>1.059985</v>
      </c>
      <c r="S314">
        <v>1.048362</v>
      </c>
      <c r="T314">
        <v>0.99785</v>
      </c>
      <c r="U314">
        <v>10.6738</v>
      </c>
    </row>
    <row r="315" spans="1:21" ht="13.5">
      <c r="A315" t="s">
        <v>25</v>
      </c>
      <c r="B315">
        <v>0.010822</v>
      </c>
      <c r="C315">
        <v>0.019203</v>
      </c>
      <c r="D315">
        <v>223</v>
      </c>
      <c r="E315">
        <v>0.010971</v>
      </c>
      <c r="F315">
        <v>0.006452</v>
      </c>
      <c r="G315">
        <v>12.90055</v>
      </c>
      <c r="H315">
        <v>20</v>
      </c>
      <c r="I315">
        <v>258</v>
      </c>
      <c r="J315">
        <v>0.173335</v>
      </c>
      <c r="K315">
        <v>1.850145</v>
      </c>
      <c r="L315">
        <v>1.167428</v>
      </c>
      <c r="M315">
        <v>11.0504</v>
      </c>
      <c r="N315">
        <v>10.70038</v>
      </c>
      <c r="O315">
        <v>11.40043</v>
      </c>
      <c r="P315">
        <v>0.000893</v>
      </c>
      <c r="Q315">
        <v>9.4E-05</v>
      </c>
      <c r="R315">
        <v>1.080076</v>
      </c>
      <c r="S315">
        <v>1.075478</v>
      </c>
      <c r="T315">
        <v>0.992629</v>
      </c>
      <c r="U315">
        <v>10.6738</v>
      </c>
    </row>
    <row r="316" spans="1:21" ht="13.5">
      <c r="A316" t="s">
        <v>26</v>
      </c>
      <c r="B316">
        <v>29.22459</v>
      </c>
      <c r="C316">
        <v>0.280308</v>
      </c>
      <c r="D316">
        <v>333</v>
      </c>
      <c r="E316">
        <v>29.62891</v>
      </c>
      <c r="F316">
        <v>24.25772</v>
      </c>
      <c r="G316">
        <v>6151.958</v>
      </c>
      <c r="H316">
        <v>20</v>
      </c>
      <c r="I316">
        <v>120591</v>
      </c>
      <c r="J316">
        <v>572.861</v>
      </c>
      <c r="K316">
        <v>6114.604</v>
      </c>
      <c r="L316">
        <v>164.6898</v>
      </c>
      <c r="M316">
        <v>37.35482</v>
      </c>
      <c r="N316">
        <v>45.50683</v>
      </c>
      <c r="O316">
        <v>29.20281</v>
      </c>
      <c r="P316">
        <v>1.092892</v>
      </c>
      <c r="Q316">
        <v>0.223269</v>
      </c>
      <c r="R316">
        <v>1.008229</v>
      </c>
      <c r="S316">
        <v>1.297384</v>
      </c>
      <c r="T316">
        <v>1.0022</v>
      </c>
      <c r="U316">
        <v>10.6738</v>
      </c>
    </row>
    <row r="317" spans="1:21" ht="13.5">
      <c r="A317" t="s">
        <v>27</v>
      </c>
      <c r="B317">
        <v>16.83495</v>
      </c>
      <c r="C317">
        <v>0.513974</v>
      </c>
      <c r="D317">
        <v>1487</v>
      </c>
      <c r="E317">
        <v>17.06786</v>
      </c>
      <c r="F317">
        <v>6.176</v>
      </c>
      <c r="G317">
        <v>618.3593</v>
      </c>
      <c r="H317">
        <v>20</v>
      </c>
      <c r="I317">
        <v>12342</v>
      </c>
      <c r="J317">
        <v>55.93675</v>
      </c>
      <c r="K317">
        <v>597.0577</v>
      </c>
      <c r="L317">
        <v>29.02891</v>
      </c>
      <c r="M317">
        <v>21.3015</v>
      </c>
      <c r="N317">
        <v>22.20163</v>
      </c>
      <c r="O317">
        <v>20.40137</v>
      </c>
      <c r="P317">
        <v>0.433103</v>
      </c>
      <c r="Q317">
        <v>0.134669</v>
      </c>
      <c r="R317">
        <v>1.252909</v>
      </c>
      <c r="S317">
        <v>0.997108</v>
      </c>
      <c r="T317">
        <v>1</v>
      </c>
      <c r="U317">
        <v>10.6738</v>
      </c>
    </row>
    <row r="318" spans="1:21" ht="13.5">
      <c r="A318" t="s">
        <v>28</v>
      </c>
      <c r="B318">
        <v>0.015443</v>
      </c>
      <c r="C318">
        <v>0.056047</v>
      </c>
      <c r="D318">
        <v>663</v>
      </c>
      <c r="E318">
        <v>0.015657</v>
      </c>
      <c r="F318">
        <v>0.006446</v>
      </c>
      <c r="G318">
        <v>11.0004</v>
      </c>
      <c r="H318">
        <v>20</v>
      </c>
      <c r="I318">
        <v>220</v>
      </c>
      <c r="J318">
        <v>0.07964</v>
      </c>
      <c r="K318">
        <v>0.850059</v>
      </c>
      <c r="L318">
        <v>1.083747</v>
      </c>
      <c r="M318">
        <v>10.15034</v>
      </c>
      <c r="N318">
        <v>9.600305</v>
      </c>
      <c r="O318">
        <v>10.70038</v>
      </c>
      <c r="P318">
        <v>0.000288</v>
      </c>
      <c r="Q318">
        <v>0.000135</v>
      </c>
      <c r="R318">
        <v>1.192703</v>
      </c>
      <c r="S318">
        <v>1.001442</v>
      </c>
      <c r="T318">
        <v>0.956123</v>
      </c>
      <c r="U318">
        <v>10.6738</v>
      </c>
    </row>
    <row r="319" spans="1:21" ht="13.5">
      <c r="A319" t="s">
        <v>29</v>
      </c>
      <c r="B319">
        <v>1E-05</v>
      </c>
      <c r="C319">
        <v>-3.6E-05</v>
      </c>
      <c r="D319">
        <v>0</v>
      </c>
      <c r="E319">
        <v>1E-05</v>
      </c>
      <c r="F319">
        <v>9E-06</v>
      </c>
      <c r="G319">
        <v>10.10034</v>
      </c>
      <c r="H319">
        <v>20</v>
      </c>
      <c r="I319">
        <v>202</v>
      </c>
      <c r="J319">
        <v>-0.07964</v>
      </c>
      <c r="K319">
        <v>-0.850062</v>
      </c>
      <c r="L319">
        <v>0.922372</v>
      </c>
      <c r="M319">
        <v>10.9504</v>
      </c>
      <c r="N319">
        <v>12.10048</v>
      </c>
      <c r="O319">
        <v>9.800317</v>
      </c>
      <c r="P319">
        <v>-0.000238</v>
      </c>
      <c r="Q319">
        <v>-3.4E-05</v>
      </c>
      <c r="R319">
        <v>1.031888</v>
      </c>
      <c r="S319">
        <v>1.505366</v>
      </c>
      <c r="T319">
        <v>0.999873</v>
      </c>
      <c r="U319">
        <v>10.6738</v>
      </c>
    </row>
    <row r="320" spans="1:6" ht="13.5">
      <c r="A320" t="s">
        <v>30</v>
      </c>
      <c r="B320">
        <v>41.61526</v>
      </c>
      <c r="E320">
        <v>42.19099</v>
      </c>
      <c r="F320">
        <v>60.63424</v>
      </c>
    </row>
    <row r="321" spans="1:6" ht="13.5">
      <c r="A321" t="s">
        <v>31</v>
      </c>
      <c r="B321">
        <v>98.63541</v>
      </c>
      <c r="E321">
        <v>100</v>
      </c>
      <c r="F321">
        <v>100</v>
      </c>
    </row>
    <row r="322" spans="1:2" ht="13.5">
      <c r="A322" t="s">
        <v>32</v>
      </c>
      <c r="B322" t="s">
        <v>33</v>
      </c>
    </row>
    <row r="323" spans="1:2" ht="13.5">
      <c r="A323" t="s">
        <v>34</v>
      </c>
      <c r="B323">
        <v>7.938851</v>
      </c>
    </row>
    <row r="324" spans="1:2" ht="13.5">
      <c r="A324" t="s">
        <v>35</v>
      </c>
      <c r="B324">
        <v>0.056134</v>
      </c>
    </row>
    <row r="325" spans="1:2" ht="13.5">
      <c r="A325" t="s">
        <v>36</v>
      </c>
      <c r="B325">
        <v>7.01144</v>
      </c>
    </row>
    <row r="326" spans="1:2" ht="13.5">
      <c r="A326" t="s">
        <v>37</v>
      </c>
      <c r="B326">
        <v>0.013036</v>
      </c>
    </row>
    <row r="327" spans="1:2" ht="13.5">
      <c r="A327" t="s">
        <v>38</v>
      </c>
      <c r="B327">
        <v>62.52232</v>
      </c>
    </row>
    <row r="328" spans="1:2" ht="13.5">
      <c r="A328" t="s">
        <v>39</v>
      </c>
      <c r="B328">
        <v>21.07374</v>
      </c>
    </row>
    <row r="329" spans="1:2" ht="13.5">
      <c r="A329" t="s">
        <v>40</v>
      </c>
      <c r="B329">
        <v>0.019867</v>
      </c>
    </row>
    <row r="330" spans="1:2" ht="13.5">
      <c r="A330" t="s">
        <v>41</v>
      </c>
      <c r="B330">
        <v>1.9E-05</v>
      </c>
    </row>
    <row r="331" spans="1:2" ht="13.5">
      <c r="A331" t="s">
        <v>31</v>
      </c>
      <c r="B331">
        <v>98.63541</v>
      </c>
    </row>
    <row r="333" ht="13.5">
      <c r="B333" t="s">
        <v>56</v>
      </c>
    </row>
    <row r="334" spans="1:21" ht="13.5">
      <c r="A334" t="s">
        <v>22</v>
      </c>
      <c r="B334">
        <v>6.06509</v>
      </c>
      <c r="C334">
        <v>0.260814</v>
      </c>
      <c r="D334">
        <v>648</v>
      </c>
      <c r="E334">
        <v>6.165315</v>
      </c>
      <c r="F334">
        <v>6.160924</v>
      </c>
      <c r="G334">
        <v>406.2439</v>
      </c>
      <c r="H334">
        <v>20</v>
      </c>
      <c r="I334">
        <v>8114</v>
      </c>
      <c r="J334">
        <v>36.90521</v>
      </c>
      <c r="K334">
        <v>392.7932</v>
      </c>
      <c r="L334">
        <v>30.20248</v>
      </c>
      <c r="M334">
        <v>13.45068</v>
      </c>
      <c r="N334">
        <v>18.40112</v>
      </c>
      <c r="O334">
        <v>8.500238</v>
      </c>
      <c r="P334">
        <v>0.538401</v>
      </c>
      <c r="Q334">
        <v>0.026463</v>
      </c>
      <c r="R334">
        <v>1.012911</v>
      </c>
      <c r="S334">
        <v>2.266001</v>
      </c>
      <c r="T334">
        <v>1.003778</v>
      </c>
      <c r="U334">
        <v>10.6433</v>
      </c>
    </row>
    <row r="335" spans="1:21" ht="13.5">
      <c r="A335" t="s">
        <v>23</v>
      </c>
      <c r="B335">
        <v>0.028138</v>
      </c>
      <c r="C335">
        <v>0.024305</v>
      </c>
      <c r="D335">
        <v>264</v>
      </c>
      <c r="E335">
        <v>0.028603</v>
      </c>
      <c r="F335">
        <v>0.027036</v>
      </c>
      <c r="G335">
        <v>9.800317</v>
      </c>
      <c r="H335">
        <v>20</v>
      </c>
      <c r="I335">
        <v>196</v>
      </c>
      <c r="J335">
        <v>0.295977</v>
      </c>
      <c r="K335">
        <v>3.15017</v>
      </c>
      <c r="L335">
        <v>1.473699</v>
      </c>
      <c r="M335">
        <v>6.650146</v>
      </c>
      <c r="N335">
        <v>6.300131</v>
      </c>
      <c r="O335">
        <v>7.000162</v>
      </c>
      <c r="P335">
        <v>0.002</v>
      </c>
      <c r="Q335">
        <v>0.000151</v>
      </c>
      <c r="R335">
        <v>0.995147</v>
      </c>
      <c r="S335">
        <v>1.8801</v>
      </c>
      <c r="T335">
        <v>1.002679</v>
      </c>
      <c r="U335">
        <v>10.6433</v>
      </c>
    </row>
    <row r="336" spans="1:21" ht="13.5">
      <c r="A336" t="s">
        <v>24</v>
      </c>
      <c r="B336">
        <v>5.091189</v>
      </c>
      <c r="C336">
        <v>0.102731</v>
      </c>
      <c r="D336">
        <v>248</v>
      </c>
      <c r="E336">
        <v>5.17532</v>
      </c>
      <c r="F336">
        <v>2.966438</v>
      </c>
      <c r="G336">
        <v>1249.531</v>
      </c>
      <c r="H336">
        <v>20</v>
      </c>
      <c r="I336">
        <v>24888</v>
      </c>
      <c r="J336">
        <v>114.8496</v>
      </c>
      <c r="K336">
        <v>1222.379</v>
      </c>
      <c r="L336">
        <v>46.01912</v>
      </c>
      <c r="M336">
        <v>27.15244</v>
      </c>
      <c r="N336">
        <v>26.10225</v>
      </c>
      <c r="O336">
        <v>28.20263</v>
      </c>
      <c r="P336">
        <v>0.279218</v>
      </c>
      <c r="Q336">
        <v>0.045904</v>
      </c>
      <c r="R336">
        <v>1.060269</v>
      </c>
      <c r="S336">
        <v>1.048186</v>
      </c>
      <c r="T336">
        <v>0.997876</v>
      </c>
      <c r="U336">
        <v>10.6433</v>
      </c>
    </row>
    <row r="337" spans="1:21" ht="13.5">
      <c r="A337" t="s">
        <v>25</v>
      </c>
      <c r="B337">
        <v>0.002933</v>
      </c>
      <c r="C337">
        <v>0.018912</v>
      </c>
      <c r="D337">
        <v>226</v>
      </c>
      <c r="E337">
        <v>0.002981</v>
      </c>
      <c r="F337">
        <v>0.001752</v>
      </c>
      <c r="G337">
        <v>11.80046</v>
      </c>
      <c r="H337">
        <v>20</v>
      </c>
      <c r="I337">
        <v>236</v>
      </c>
      <c r="J337">
        <v>0.046982</v>
      </c>
      <c r="K337">
        <v>0.500039</v>
      </c>
      <c r="L337">
        <v>1.04425</v>
      </c>
      <c r="M337">
        <v>11.30042</v>
      </c>
      <c r="N337">
        <v>11.20041</v>
      </c>
      <c r="O337">
        <v>11.40043</v>
      </c>
      <c r="P337">
        <v>0.000242</v>
      </c>
      <c r="Q337">
        <v>2.5E-05</v>
      </c>
      <c r="R337">
        <v>1.080362</v>
      </c>
      <c r="S337">
        <v>1.075272</v>
      </c>
      <c r="T337">
        <v>0.992508</v>
      </c>
      <c r="U337">
        <v>10.6433</v>
      </c>
    </row>
    <row r="338" spans="1:21" ht="13.5">
      <c r="A338" t="s">
        <v>26</v>
      </c>
      <c r="B338">
        <v>29.08736</v>
      </c>
      <c r="C338">
        <v>0.279894</v>
      </c>
      <c r="D338">
        <v>336</v>
      </c>
      <c r="E338">
        <v>29.56802</v>
      </c>
      <c r="F338">
        <v>24.18611</v>
      </c>
      <c r="G338">
        <v>6104.912</v>
      </c>
      <c r="H338">
        <v>20</v>
      </c>
      <c r="I338">
        <v>119687</v>
      </c>
      <c r="J338">
        <v>570.0541</v>
      </c>
      <c r="K338">
        <v>6067.257</v>
      </c>
      <c r="L338">
        <v>162.1279</v>
      </c>
      <c r="M338">
        <v>37.65493</v>
      </c>
      <c r="N338">
        <v>46.30708</v>
      </c>
      <c r="O338">
        <v>29.00278</v>
      </c>
      <c r="P338">
        <v>1.087538</v>
      </c>
      <c r="Q338">
        <v>0.222175</v>
      </c>
      <c r="R338">
        <v>1.008483</v>
      </c>
      <c r="S338">
        <v>1.297014</v>
      </c>
      <c r="T338">
        <v>1.002193</v>
      </c>
      <c r="U338">
        <v>10.6433</v>
      </c>
    </row>
    <row r="339" spans="1:21" ht="13.5">
      <c r="A339" t="s">
        <v>27</v>
      </c>
      <c r="B339">
        <v>16.61325</v>
      </c>
      <c r="C339">
        <v>0.510327</v>
      </c>
      <c r="D339">
        <v>1453</v>
      </c>
      <c r="E339">
        <v>16.88777</v>
      </c>
      <c r="F339">
        <v>6.105342</v>
      </c>
      <c r="G339">
        <v>607.4653</v>
      </c>
      <c r="H339">
        <v>20</v>
      </c>
      <c r="I339">
        <v>12125</v>
      </c>
      <c r="J339">
        <v>55.17687</v>
      </c>
      <c r="K339">
        <v>587.264</v>
      </c>
      <c r="L339">
        <v>30.07053</v>
      </c>
      <c r="M339">
        <v>20.20135</v>
      </c>
      <c r="N339">
        <v>21.20148</v>
      </c>
      <c r="O339">
        <v>19.20122</v>
      </c>
      <c r="P339">
        <v>0.427219</v>
      </c>
      <c r="Q339">
        <v>0.132839</v>
      </c>
      <c r="R339">
        <v>1.253302</v>
      </c>
      <c r="S339">
        <v>0.997112</v>
      </c>
      <c r="T339">
        <v>1</v>
      </c>
      <c r="U339">
        <v>10.6433</v>
      </c>
    </row>
    <row r="340" spans="1:21" ht="13.5">
      <c r="A340" t="s">
        <v>28</v>
      </c>
      <c r="B340">
        <v>1E-05</v>
      </c>
      <c r="C340">
        <v>-13.27025</v>
      </c>
      <c r="D340">
        <v>-160119</v>
      </c>
      <c r="E340">
        <v>1E-05</v>
      </c>
      <c r="F340">
        <v>4E-06</v>
      </c>
      <c r="G340">
        <v>10.25035</v>
      </c>
      <c r="H340">
        <v>20</v>
      </c>
      <c r="I340">
        <v>205</v>
      </c>
      <c r="J340">
        <v>0</v>
      </c>
      <c r="K340">
        <v>-2E-06</v>
      </c>
      <c r="L340">
        <v>1</v>
      </c>
      <c r="M340">
        <v>10.25035</v>
      </c>
      <c r="N340">
        <v>11.0004</v>
      </c>
      <c r="O340">
        <v>9.500298</v>
      </c>
      <c r="P340">
        <v>0</v>
      </c>
      <c r="Q340">
        <v>0</v>
      </c>
      <c r="R340">
        <v>1.193056</v>
      </c>
      <c r="S340">
        <v>1.001469</v>
      </c>
      <c r="T340">
        <v>0.956604</v>
      </c>
      <c r="U340">
        <v>10.6433</v>
      </c>
    </row>
    <row r="341" spans="1:21" ht="13.5">
      <c r="A341" t="s">
        <v>29</v>
      </c>
      <c r="B341">
        <v>1E-05</v>
      </c>
      <c r="C341">
        <v>-2.4E-05</v>
      </c>
      <c r="D341">
        <v>0</v>
      </c>
      <c r="E341">
        <v>1E-05</v>
      </c>
      <c r="F341">
        <v>9E-06</v>
      </c>
      <c r="G341">
        <v>10.05033</v>
      </c>
      <c r="H341">
        <v>20</v>
      </c>
      <c r="I341">
        <v>201</v>
      </c>
      <c r="J341">
        <v>-0.122153</v>
      </c>
      <c r="K341">
        <v>-1.300106</v>
      </c>
      <c r="L341">
        <v>0.885458</v>
      </c>
      <c r="M341">
        <v>11.35044</v>
      </c>
      <c r="N341">
        <v>13.40059</v>
      </c>
      <c r="O341">
        <v>9.300285</v>
      </c>
      <c r="P341">
        <v>-0.000365</v>
      </c>
      <c r="Q341">
        <v>-5.3E-05</v>
      </c>
      <c r="R341">
        <v>1.032146</v>
      </c>
      <c r="S341">
        <v>1.504829</v>
      </c>
      <c r="T341">
        <v>0.999882</v>
      </c>
      <c r="U341">
        <v>10.6433</v>
      </c>
    </row>
    <row r="342" spans="1:6" ht="13.5">
      <c r="A342" t="s">
        <v>30</v>
      </c>
      <c r="B342">
        <v>41.4864</v>
      </c>
      <c r="E342">
        <v>42.17196</v>
      </c>
      <c r="F342">
        <v>60.55238</v>
      </c>
    </row>
    <row r="343" spans="1:6" ht="13.5">
      <c r="A343" t="s">
        <v>31</v>
      </c>
      <c r="B343">
        <v>98.37439</v>
      </c>
      <c r="E343">
        <v>100</v>
      </c>
      <c r="F343">
        <v>99.99999</v>
      </c>
    </row>
    <row r="344" spans="1:2" ht="13.5">
      <c r="A344" t="s">
        <v>32</v>
      </c>
      <c r="B344" t="s">
        <v>33</v>
      </c>
    </row>
    <row r="345" spans="1:2" ht="13.5">
      <c r="A345" t="s">
        <v>34</v>
      </c>
      <c r="B345">
        <v>8.175615</v>
      </c>
    </row>
    <row r="346" spans="1:2" ht="13.5">
      <c r="A346" t="s">
        <v>35</v>
      </c>
      <c r="B346">
        <v>0.046661</v>
      </c>
    </row>
    <row r="347" spans="1:2" ht="13.5">
      <c r="A347" t="s">
        <v>36</v>
      </c>
      <c r="B347">
        <v>7.123592</v>
      </c>
    </row>
    <row r="348" spans="1:2" ht="13.5">
      <c r="A348" t="s">
        <v>37</v>
      </c>
      <c r="B348">
        <v>0.003533</v>
      </c>
    </row>
    <row r="349" spans="1:2" ht="13.5">
      <c r="A349" t="s">
        <v>38</v>
      </c>
      <c r="B349">
        <v>62.22873</v>
      </c>
    </row>
    <row r="350" spans="1:2" ht="13.5">
      <c r="A350" t="s">
        <v>39</v>
      </c>
      <c r="B350">
        <v>20.79621</v>
      </c>
    </row>
    <row r="351" spans="1:2" ht="13.5">
      <c r="A351" t="s">
        <v>40</v>
      </c>
      <c r="B351">
        <v>1.3E-05</v>
      </c>
    </row>
    <row r="352" spans="1:2" ht="13.5">
      <c r="A352" t="s">
        <v>41</v>
      </c>
      <c r="B352">
        <v>1.9E-05</v>
      </c>
    </row>
    <row r="353" spans="1:2" ht="13.5">
      <c r="A353" t="s">
        <v>31</v>
      </c>
      <c r="B353">
        <v>98.37438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3">
      <selection activeCell="L37" sqref="L37"/>
    </sheetView>
  </sheetViews>
  <sheetFormatPr defaultColWidth="8.8515625" defaultRowHeight="15"/>
  <sheetData>
    <row r="1" ht="13.5">
      <c r="A1" t="s">
        <v>83</v>
      </c>
    </row>
    <row r="2" ht="13.5">
      <c r="A2" t="s">
        <v>84</v>
      </c>
    </row>
    <row r="3" ht="13.5">
      <c r="A3" t="s">
        <v>85</v>
      </c>
    </row>
    <row r="4" ht="13.5">
      <c r="A4" t="s">
        <v>86</v>
      </c>
    </row>
    <row r="5" ht="13.5">
      <c r="A5" s="2" t="s">
        <v>87</v>
      </c>
    </row>
    <row r="6" ht="13.5">
      <c r="A6" t="s">
        <v>88</v>
      </c>
    </row>
    <row r="7" ht="13.5">
      <c r="A7" t="s">
        <v>89</v>
      </c>
    </row>
    <row r="8" ht="13.5">
      <c r="A8" t="s">
        <v>90</v>
      </c>
    </row>
    <row r="9" ht="13.5">
      <c r="A9" t="s">
        <v>91</v>
      </c>
    </row>
    <row r="10" ht="13.5">
      <c r="A10" t="s">
        <v>92</v>
      </c>
    </row>
    <row r="11" ht="13.5">
      <c r="A11" t="s">
        <v>93</v>
      </c>
    </row>
    <row r="12" ht="13.5">
      <c r="A12" t="s">
        <v>94</v>
      </c>
    </row>
    <row r="13" spans="1:2" ht="13.5">
      <c r="A13" t="s">
        <v>95</v>
      </c>
      <c r="B13" t="s">
        <v>57</v>
      </c>
    </row>
    <row r="14" spans="1:9" ht="13.5">
      <c r="A14" t="s">
        <v>57</v>
      </c>
      <c r="C14" t="s">
        <v>96</v>
      </c>
      <c r="D14" t="s">
        <v>97</v>
      </c>
      <c r="E14" t="s">
        <v>98</v>
      </c>
      <c r="F14" t="s">
        <v>99</v>
      </c>
      <c r="G14" t="s">
        <v>100</v>
      </c>
      <c r="H14" t="s">
        <v>101</v>
      </c>
      <c r="I14" t="s">
        <v>57</v>
      </c>
    </row>
    <row r="15" spans="1:8" ht="13.5">
      <c r="A15" t="s">
        <v>102</v>
      </c>
      <c r="B15">
        <v>1278</v>
      </c>
      <c r="C15">
        <v>2792</v>
      </c>
      <c r="D15">
        <v>3</v>
      </c>
      <c r="E15">
        <v>840</v>
      </c>
      <c r="F15">
        <v>4159</v>
      </c>
      <c r="G15" t="s">
        <v>103</v>
      </c>
      <c r="H15" t="s">
        <v>57</v>
      </c>
    </row>
    <row r="16" spans="1:8" ht="13.5">
      <c r="A16" t="s">
        <v>104</v>
      </c>
      <c r="B16">
        <v>1280</v>
      </c>
      <c r="C16">
        <v>2896</v>
      </c>
      <c r="D16">
        <v>3</v>
      </c>
      <c r="E16">
        <v>873</v>
      </c>
      <c r="F16">
        <v>4000</v>
      </c>
      <c r="G16" t="s">
        <v>103</v>
      </c>
      <c r="H16" t="s">
        <v>57</v>
      </c>
    </row>
    <row r="17" spans="1:8" ht="13.5">
      <c r="A17" t="s">
        <v>105</v>
      </c>
      <c r="B17">
        <v>1840</v>
      </c>
      <c r="C17">
        <v>968</v>
      </c>
      <c r="D17">
        <v>3</v>
      </c>
      <c r="E17">
        <v>592</v>
      </c>
      <c r="F17">
        <v>4000</v>
      </c>
      <c r="G17" t="s">
        <v>103</v>
      </c>
      <c r="H17" t="s">
        <v>57</v>
      </c>
    </row>
    <row r="18" spans="1:8" ht="13.5">
      <c r="A18" t="s">
        <v>106</v>
      </c>
      <c r="B18">
        <v>1832</v>
      </c>
      <c r="C18">
        <v>926</v>
      </c>
      <c r="D18">
        <v>3</v>
      </c>
      <c r="E18">
        <v>523</v>
      </c>
      <c r="F18">
        <v>4000</v>
      </c>
      <c r="G18" t="s">
        <v>103</v>
      </c>
      <c r="H18" t="s">
        <v>57</v>
      </c>
    </row>
    <row r="19" spans="1:8" ht="13.5">
      <c r="A19" t="s">
        <v>107</v>
      </c>
      <c r="B19">
        <v>1278</v>
      </c>
      <c r="C19">
        <v>2739</v>
      </c>
      <c r="D19">
        <v>3</v>
      </c>
      <c r="E19">
        <v>840</v>
      </c>
      <c r="F19">
        <v>4159</v>
      </c>
      <c r="G19" t="s">
        <v>103</v>
      </c>
      <c r="H19" t="s">
        <v>57</v>
      </c>
    </row>
    <row r="20" spans="1:8" ht="13.5">
      <c r="A20" t="s">
        <v>108</v>
      </c>
      <c r="B20">
        <v>1827</v>
      </c>
      <c r="C20">
        <v>426</v>
      </c>
      <c r="D20">
        <v>3</v>
      </c>
      <c r="E20">
        <v>500</v>
      </c>
      <c r="F20">
        <v>4000</v>
      </c>
      <c r="G20" t="s">
        <v>103</v>
      </c>
      <c r="H20" t="s">
        <v>57</v>
      </c>
    </row>
    <row r="21" spans="1:8" ht="13.5">
      <c r="A21" t="s">
        <v>109</v>
      </c>
      <c r="B21">
        <v>1825</v>
      </c>
      <c r="C21">
        <v>426</v>
      </c>
      <c r="D21">
        <v>3</v>
      </c>
      <c r="E21">
        <v>500</v>
      </c>
      <c r="F21">
        <v>4000</v>
      </c>
      <c r="G21" t="s">
        <v>103</v>
      </c>
      <c r="H21" t="s">
        <v>57</v>
      </c>
    </row>
    <row r="22" spans="1:7" ht="13.5">
      <c r="A22" t="s">
        <v>110</v>
      </c>
      <c r="B22">
        <v>1280</v>
      </c>
      <c r="C22">
        <v>2896</v>
      </c>
      <c r="D22">
        <v>3</v>
      </c>
      <c r="E22">
        <v>873</v>
      </c>
      <c r="F22">
        <v>4000</v>
      </c>
      <c r="G22" t="s">
        <v>111</v>
      </c>
    </row>
    <row r="23" ht="13.5">
      <c r="A23" t="s">
        <v>112</v>
      </c>
    </row>
    <row r="24" ht="13.5">
      <c r="A24" t="s">
        <v>113</v>
      </c>
    </row>
    <row r="25" ht="13.5">
      <c r="A25" t="s">
        <v>114</v>
      </c>
    </row>
    <row r="26" ht="13.5">
      <c r="A26" t="s">
        <v>115</v>
      </c>
    </row>
    <row r="27" ht="13.5">
      <c r="A27" t="s">
        <v>116</v>
      </c>
    </row>
    <row r="28" ht="13.5">
      <c r="A28" t="s">
        <v>117</v>
      </c>
    </row>
    <row r="29" ht="13.5">
      <c r="A29" t="s">
        <v>118</v>
      </c>
    </row>
    <row r="30" ht="13.5">
      <c r="A30" t="s">
        <v>119</v>
      </c>
    </row>
    <row r="31" ht="13.5">
      <c r="A31" t="s">
        <v>120</v>
      </c>
    </row>
    <row r="32" ht="13.5">
      <c r="A32" t="s">
        <v>121</v>
      </c>
    </row>
    <row r="33" ht="13.5">
      <c r="A33" t="s">
        <v>122</v>
      </c>
    </row>
    <row r="34" ht="13.5">
      <c r="A34" t="s">
        <v>123</v>
      </c>
    </row>
    <row r="35" ht="13.5">
      <c r="A35" t="s">
        <v>124</v>
      </c>
    </row>
    <row r="36" ht="13.5">
      <c r="A36" t="s">
        <v>125</v>
      </c>
    </row>
    <row r="37" ht="13.5">
      <c r="A37" t="s">
        <v>126</v>
      </c>
    </row>
    <row r="38" ht="13.5">
      <c r="A38" t="s">
        <v>127</v>
      </c>
    </row>
    <row r="39" ht="13.5">
      <c r="A39" t="s">
        <v>128</v>
      </c>
    </row>
    <row r="40" ht="13.5">
      <c r="A40" t="s">
        <v>129</v>
      </c>
    </row>
    <row r="41" ht="13.5">
      <c r="A41" t="s">
        <v>130</v>
      </c>
    </row>
    <row r="42" ht="13.5">
      <c r="A42" t="s">
        <v>131</v>
      </c>
    </row>
    <row r="43" ht="13.5">
      <c r="A43" t="s">
        <v>132</v>
      </c>
    </row>
    <row r="44" ht="13.5">
      <c r="A44" t="s">
        <v>133</v>
      </c>
    </row>
    <row r="45" ht="13.5">
      <c r="A45" t="s">
        <v>134</v>
      </c>
    </row>
    <row r="46" ht="13.5">
      <c r="A46" t="s">
        <v>135</v>
      </c>
    </row>
    <row r="47" ht="13.5">
      <c r="A47" t="s">
        <v>136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Marcus Origlieri</cp:lastModifiedBy>
  <dcterms:created xsi:type="dcterms:W3CDTF">2012-12-05T13:25:01Z</dcterms:created>
  <dcterms:modified xsi:type="dcterms:W3CDTF">2013-07-29T20:31:34Z</dcterms:modified>
  <cp:category/>
  <cp:version/>
  <cp:contentType/>
  <cp:contentStatus/>
</cp:coreProperties>
</file>