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6725" windowHeight="1164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<sst xmlns="http://schemas.openxmlformats.org/spreadsheetml/2006/main" count="153" uniqueCount="84">
  <si>
    <t>#61</t>
  </si>
  <si>
    <t>#62</t>
  </si>
  <si>
    <t>#63</t>
  </si>
  <si>
    <t>#64</t>
  </si>
  <si>
    <t>#65</t>
  </si>
  <si>
    <t>#66</t>
  </si>
  <si>
    <t>#67</t>
  </si>
  <si>
    <t>#68</t>
  </si>
  <si>
    <t>#69</t>
  </si>
  <si>
    <t>#70</t>
  </si>
  <si>
    <t>#71</t>
  </si>
  <si>
    <t>#72</t>
  </si>
  <si>
    <t>#73</t>
  </si>
  <si>
    <t>#74</t>
  </si>
  <si>
    <t>#75</t>
  </si>
  <si>
    <t>#76</t>
  </si>
  <si>
    <t>#77</t>
  </si>
  <si>
    <t>#78</t>
  </si>
  <si>
    <t>#79</t>
  </si>
  <si>
    <t>#80</t>
  </si>
  <si>
    <t>Ox</t>
  </si>
  <si>
    <t>Wt</t>
  </si>
  <si>
    <t>Percents</t>
  </si>
  <si>
    <t>Average</t>
  </si>
  <si>
    <t>Standard</t>
  </si>
  <si>
    <t>Dev</t>
  </si>
  <si>
    <t>Na2O</t>
  </si>
  <si>
    <t>K2O</t>
  </si>
  <si>
    <t>SiO2</t>
  </si>
  <si>
    <t>MgO</t>
  </si>
  <si>
    <t>Al2O3</t>
  </si>
  <si>
    <t>CaO</t>
  </si>
  <si>
    <t>MnO</t>
  </si>
  <si>
    <t>FeO</t>
  </si>
  <si>
    <t>Cr2O3</t>
  </si>
  <si>
    <t>TiO2</t>
  </si>
  <si>
    <t>Totals</t>
  </si>
  <si>
    <t>Cation</t>
  </si>
  <si>
    <t>Numbers</t>
  </si>
  <si>
    <t>Normalized</t>
  </si>
  <si>
    <t>to</t>
  </si>
  <si>
    <t>O</t>
  </si>
  <si>
    <t>Na</t>
  </si>
  <si>
    <t>K</t>
  </si>
  <si>
    <t>Si</t>
  </si>
  <si>
    <t>Mg</t>
  </si>
  <si>
    <t>Al</t>
  </si>
  <si>
    <t>Ca</t>
  </si>
  <si>
    <t>Mn</t>
  </si>
  <si>
    <t>Fe</t>
  </si>
  <si>
    <t>Cr</t>
  </si>
  <si>
    <t>Ti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</si>
  <si>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</si>
  <si>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</si>
  <si>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</si>
  <si>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</si>
  <si>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</si>
  <si>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</si>
  <si>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</si>
  <si>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</si>
  <si>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</si>
  <si>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</si>
  <si>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</si>
  <si>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</si>
  <si>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anor-s</t>
  </si>
  <si>
    <t>PET</t>
  </si>
  <si>
    <t>kspar-OR1</t>
  </si>
  <si>
    <t>rhod-791</t>
  </si>
  <si>
    <t>LIF</t>
  </si>
  <si>
    <t>fayalite</t>
  </si>
  <si>
    <t>chrom-s</t>
  </si>
  <si>
    <t>rutile1</t>
  </si>
  <si>
    <t>not present in the wds scan; not in totals</t>
  </si>
  <si>
    <r>
      <t>CaMgSi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6</t>
    </r>
  </si>
  <si>
    <t>ideal</t>
  </si>
  <si>
    <t>measured</t>
  </si>
  <si>
    <t xml:space="preserve"> </t>
  </si>
  <si>
    <t>Fe tot</t>
  </si>
  <si>
    <r>
      <t>(Ca</t>
    </r>
    <r>
      <rPr>
        <vertAlign val="subscript"/>
        <sz val="14"/>
        <rFont val="Times New Roman"/>
        <family val="1"/>
      </rPr>
      <t>0.97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(Mg</t>
    </r>
    <r>
      <rPr>
        <vertAlign val="subscript"/>
        <sz val="14"/>
        <rFont val="Times New Roman"/>
        <family val="1"/>
      </rPr>
      <t>0.97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6</t>
    </r>
  </si>
  <si>
    <t>trace amounts of Mn and Ti</t>
  </si>
  <si>
    <t>Diopside R040009</t>
  </si>
  <si>
    <t>average</t>
  </si>
  <si>
    <t>stdev</t>
  </si>
  <si>
    <t>in formula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</si>
</sst>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">
    <font>
      <sz val="10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workbookViewId="0" topLeftCell="A1">
      <selection activeCell="X29" sqref="X29"/>
    </sheetView>
  </sheetViews>
  <sheetFormatPr defaultColWidth="9.00390625" defaultRowHeight="13.5"/>
  <cols>
    <col min="1" max="16384" width="5.25390625" style="1" customWidth="1"/>
  </cols>
  <sheetData>
    <row r="1" spans="2:4" ht="12.75">
      <c r="B1" s="7" t="s">
        <v>80</v>
      </c>
      <c r="C1" s="7"/>
      <c r="D1" s="7"/>
    </row>
    <row r="2" spans="2:21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</row>
    <row r="3" spans="1:24" ht="12.75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W3" s="1" t="s">
        <v>81</v>
      </c>
      <c r="X3" s="1" t="s">
        <v>82</v>
      </c>
    </row>
    <row r="4" spans="1:26" ht="12.75">
      <c r="A4" s="1" t="s">
        <v>28</v>
      </c>
      <c r="B4" s="2">
        <v>54.5</v>
      </c>
      <c r="C4" s="2">
        <v>54.68</v>
      </c>
      <c r="D4" s="2">
        <v>54.38</v>
      </c>
      <c r="E4" s="2">
        <v>54.44</v>
      </c>
      <c r="F4" s="2">
        <v>54.6</v>
      </c>
      <c r="G4" s="2">
        <v>54.34</v>
      </c>
      <c r="H4" s="2">
        <v>54.53</v>
      </c>
      <c r="I4" s="2">
        <v>50.57</v>
      </c>
      <c r="J4" s="2">
        <v>54.87</v>
      </c>
      <c r="K4" s="2">
        <v>54.38</v>
      </c>
      <c r="L4" s="2">
        <v>54.72</v>
      </c>
      <c r="M4" s="2">
        <v>54.87</v>
      </c>
      <c r="N4" s="2">
        <v>54.53</v>
      </c>
      <c r="O4" s="2">
        <v>54.73</v>
      </c>
      <c r="P4" s="2">
        <v>55.04</v>
      </c>
      <c r="Q4" s="2">
        <v>55.2</v>
      </c>
      <c r="R4" s="2">
        <v>55.08</v>
      </c>
      <c r="S4" s="2">
        <v>55.24</v>
      </c>
      <c r="T4" s="2">
        <v>55.13</v>
      </c>
      <c r="U4" s="2">
        <v>55.31</v>
      </c>
      <c r="V4" s="2"/>
      <c r="W4" s="2">
        <f>AVERAGE(B4:U4)</f>
        <v>54.557</v>
      </c>
      <c r="X4" s="2">
        <f>STDEV(B4:U4)</f>
        <v>0.9887743609347942</v>
      </c>
      <c r="Y4" s="2"/>
      <c r="Z4" s="2"/>
    </row>
    <row r="5" spans="1:26" ht="12.75">
      <c r="A5" s="1" t="s">
        <v>31</v>
      </c>
      <c r="B5" s="2">
        <v>25.06</v>
      </c>
      <c r="C5" s="2">
        <v>24.62</v>
      </c>
      <c r="D5" s="2">
        <v>25.01</v>
      </c>
      <c r="E5" s="2">
        <v>24.85</v>
      </c>
      <c r="F5" s="2">
        <v>24.68</v>
      </c>
      <c r="G5" s="2">
        <v>24.97</v>
      </c>
      <c r="H5" s="2">
        <v>25.11</v>
      </c>
      <c r="I5" s="2">
        <v>23.72</v>
      </c>
      <c r="J5" s="2">
        <v>24.74</v>
      </c>
      <c r="K5" s="2">
        <v>24.63</v>
      </c>
      <c r="L5" s="2">
        <v>25.03</v>
      </c>
      <c r="M5" s="2">
        <v>24.72</v>
      </c>
      <c r="N5" s="2">
        <v>25.03</v>
      </c>
      <c r="O5" s="2">
        <v>24.88</v>
      </c>
      <c r="P5" s="2">
        <v>24.75</v>
      </c>
      <c r="Q5" s="2">
        <v>24.8</v>
      </c>
      <c r="R5" s="2">
        <v>24.78</v>
      </c>
      <c r="S5" s="2">
        <v>24.7</v>
      </c>
      <c r="T5" s="2">
        <v>24.74</v>
      </c>
      <c r="U5" s="2">
        <v>24.81</v>
      </c>
      <c r="V5" s="2"/>
      <c r="W5" s="2">
        <f aca="true" t="shared" si="0" ref="W5:W14">AVERAGE(B5:U5)</f>
        <v>24.7815</v>
      </c>
      <c r="X5" s="2">
        <f aca="true" t="shared" si="1" ref="X5:X14">STDEV(B5:U5)</f>
        <v>0.2913900442615496</v>
      </c>
      <c r="Y5" s="2"/>
      <c r="Z5" s="2"/>
    </row>
    <row r="6" spans="1:26" ht="12.75">
      <c r="A6" s="1" t="s">
        <v>29</v>
      </c>
      <c r="B6" s="2">
        <v>17.71</v>
      </c>
      <c r="C6" s="2">
        <v>17.72</v>
      </c>
      <c r="D6" s="2">
        <v>17.85</v>
      </c>
      <c r="E6" s="2">
        <v>17.84</v>
      </c>
      <c r="F6" s="2">
        <v>18.12</v>
      </c>
      <c r="G6" s="2">
        <v>17.86</v>
      </c>
      <c r="H6" s="2">
        <v>17.88</v>
      </c>
      <c r="I6" s="2">
        <v>17.95</v>
      </c>
      <c r="J6" s="2">
        <v>17.8</v>
      </c>
      <c r="K6" s="2">
        <v>17.88</v>
      </c>
      <c r="L6" s="2">
        <v>17.61</v>
      </c>
      <c r="M6" s="2">
        <v>17.6</v>
      </c>
      <c r="N6" s="2">
        <v>17.2</v>
      </c>
      <c r="O6" s="2">
        <v>17.67</v>
      </c>
      <c r="P6" s="2">
        <v>17.81</v>
      </c>
      <c r="Q6" s="2">
        <v>17.82</v>
      </c>
      <c r="R6" s="2">
        <v>17.56</v>
      </c>
      <c r="S6" s="2">
        <v>17.5</v>
      </c>
      <c r="T6" s="2">
        <v>17.46</v>
      </c>
      <c r="U6" s="2">
        <v>17.41</v>
      </c>
      <c r="V6" s="2"/>
      <c r="W6" s="2">
        <f t="shared" si="0"/>
        <v>17.7125</v>
      </c>
      <c r="X6" s="2">
        <f t="shared" si="1"/>
        <v>0.21466926826363264</v>
      </c>
      <c r="Y6" s="2"/>
      <c r="Z6" s="2"/>
    </row>
    <row r="7" spans="1:26" ht="12.75">
      <c r="A7" s="1" t="s">
        <v>33</v>
      </c>
      <c r="B7" s="2">
        <v>1.75</v>
      </c>
      <c r="C7" s="2">
        <v>1.68</v>
      </c>
      <c r="D7" s="2">
        <v>1.62</v>
      </c>
      <c r="E7" s="2">
        <v>1.75</v>
      </c>
      <c r="F7" s="2">
        <v>1.61</v>
      </c>
      <c r="G7" s="2">
        <v>1.64</v>
      </c>
      <c r="H7" s="2">
        <v>1.58</v>
      </c>
      <c r="I7" s="2">
        <v>1.57</v>
      </c>
      <c r="J7" s="2">
        <v>1.63</v>
      </c>
      <c r="K7" s="2">
        <v>1.68</v>
      </c>
      <c r="L7" s="2">
        <v>1.64</v>
      </c>
      <c r="M7" s="2">
        <v>1.69</v>
      </c>
      <c r="N7" s="2">
        <v>1.76</v>
      </c>
      <c r="O7" s="2">
        <v>1.79</v>
      </c>
      <c r="P7" s="2">
        <v>1.61</v>
      </c>
      <c r="Q7" s="2">
        <v>1.74</v>
      </c>
      <c r="R7" s="2">
        <v>1.58</v>
      </c>
      <c r="S7" s="2">
        <v>1.56</v>
      </c>
      <c r="T7" s="2">
        <v>1.71</v>
      </c>
      <c r="U7" s="2">
        <v>1.7</v>
      </c>
      <c r="V7" s="2"/>
      <c r="W7" s="2">
        <f t="shared" si="0"/>
        <v>1.6644999999999999</v>
      </c>
      <c r="X7" s="2">
        <f t="shared" si="1"/>
        <v>0.07037306601998229</v>
      </c>
      <c r="Y7" s="2"/>
      <c r="Z7" s="2"/>
    </row>
    <row r="8" spans="1:26" ht="12.75">
      <c r="A8" s="1" t="s">
        <v>26</v>
      </c>
      <c r="B8" s="2">
        <v>0.18</v>
      </c>
      <c r="C8" s="2">
        <v>0.19</v>
      </c>
      <c r="D8" s="2">
        <v>0.19</v>
      </c>
      <c r="E8" s="2">
        <v>0.17</v>
      </c>
      <c r="F8" s="2">
        <v>0.2</v>
      </c>
      <c r="G8" s="2">
        <v>0.19</v>
      </c>
      <c r="H8" s="2">
        <v>0.16</v>
      </c>
      <c r="I8" s="2">
        <v>0.2</v>
      </c>
      <c r="J8" s="2">
        <v>0.2</v>
      </c>
      <c r="K8" s="2">
        <v>0.16</v>
      </c>
      <c r="L8" s="2">
        <v>0.17</v>
      </c>
      <c r="M8" s="2">
        <v>0.18</v>
      </c>
      <c r="N8" s="2">
        <v>0.18</v>
      </c>
      <c r="O8" s="2">
        <v>0.2</v>
      </c>
      <c r="P8" s="2">
        <v>0.2</v>
      </c>
      <c r="Q8" s="2">
        <v>0.21</v>
      </c>
      <c r="R8" s="2">
        <v>0.21</v>
      </c>
      <c r="S8" s="2">
        <v>0.2</v>
      </c>
      <c r="T8" s="2">
        <v>0.18</v>
      </c>
      <c r="U8" s="2">
        <v>0.2</v>
      </c>
      <c r="V8" s="2"/>
      <c r="W8" s="2">
        <f t="shared" si="0"/>
        <v>0.18850000000000006</v>
      </c>
      <c r="X8" s="2">
        <f t="shared" si="1"/>
        <v>0.015312533566020999</v>
      </c>
      <c r="Y8" s="2"/>
      <c r="Z8" s="2"/>
    </row>
    <row r="9" spans="1:26" ht="12.75">
      <c r="A9" s="1" t="s">
        <v>30</v>
      </c>
      <c r="B9" s="2">
        <v>0.19</v>
      </c>
      <c r="C9" s="2">
        <v>0.2</v>
      </c>
      <c r="D9" s="2">
        <v>0.2</v>
      </c>
      <c r="E9" s="2">
        <v>0.19</v>
      </c>
      <c r="F9" s="2">
        <v>0.16</v>
      </c>
      <c r="G9" s="2">
        <v>0.17</v>
      </c>
      <c r="H9" s="2">
        <v>0.21</v>
      </c>
      <c r="I9" s="2">
        <v>0.21</v>
      </c>
      <c r="J9" s="2">
        <v>0.21</v>
      </c>
      <c r="K9" s="2">
        <v>0.21</v>
      </c>
      <c r="L9" s="2">
        <v>0.19</v>
      </c>
      <c r="M9" s="2">
        <v>0.18</v>
      </c>
      <c r="N9" s="2">
        <v>0.17</v>
      </c>
      <c r="O9" s="2">
        <v>0.19</v>
      </c>
      <c r="P9" s="2">
        <v>0.19</v>
      </c>
      <c r="Q9" s="2">
        <v>0.18</v>
      </c>
      <c r="R9" s="2">
        <v>0.18</v>
      </c>
      <c r="S9" s="2">
        <v>0.18</v>
      </c>
      <c r="T9" s="2">
        <v>0.19</v>
      </c>
      <c r="U9" s="2">
        <v>0.19</v>
      </c>
      <c r="V9" s="2"/>
      <c r="W9" s="2">
        <f t="shared" si="0"/>
        <v>0.18950000000000003</v>
      </c>
      <c r="X9" s="2">
        <f t="shared" si="1"/>
        <v>0.014317821063275912</v>
      </c>
      <c r="Y9" s="2"/>
      <c r="Z9" s="2"/>
    </row>
    <row r="10" spans="1:26" ht="12.75">
      <c r="A10" s="1" t="s">
        <v>32</v>
      </c>
      <c r="B10" s="2">
        <v>0.05</v>
      </c>
      <c r="C10" s="2">
        <v>0.07</v>
      </c>
      <c r="D10" s="2">
        <v>0.09</v>
      </c>
      <c r="E10" s="2">
        <v>0.09</v>
      </c>
      <c r="F10" s="2">
        <v>0.09</v>
      </c>
      <c r="G10" s="2">
        <v>0.06</v>
      </c>
      <c r="H10" s="2">
        <v>0.11</v>
      </c>
      <c r="I10" s="2">
        <v>0.09</v>
      </c>
      <c r="J10" s="2">
        <v>0.11</v>
      </c>
      <c r="K10" s="2">
        <v>0.08</v>
      </c>
      <c r="L10" s="2">
        <v>0.1</v>
      </c>
      <c r="M10" s="2">
        <v>0.1</v>
      </c>
      <c r="N10" s="2">
        <v>0.09</v>
      </c>
      <c r="O10" s="2">
        <v>0.11</v>
      </c>
      <c r="P10" s="2">
        <v>0.08</v>
      </c>
      <c r="Q10" s="2">
        <v>0.07</v>
      </c>
      <c r="R10" s="2">
        <v>0.08</v>
      </c>
      <c r="S10" s="2">
        <v>0.1</v>
      </c>
      <c r="T10" s="2">
        <v>0.11</v>
      </c>
      <c r="U10" s="2">
        <v>0.06</v>
      </c>
      <c r="V10" s="2"/>
      <c r="W10" s="2">
        <f t="shared" si="0"/>
        <v>0.08700000000000004</v>
      </c>
      <c r="X10" s="2">
        <f t="shared" si="1"/>
        <v>0.018093325317713835</v>
      </c>
      <c r="Y10" s="2"/>
      <c r="Z10" s="2"/>
    </row>
    <row r="11" spans="1:26" ht="12.75">
      <c r="A11" s="1" t="s">
        <v>35</v>
      </c>
      <c r="B11" s="2">
        <v>0.07</v>
      </c>
      <c r="C11" s="2">
        <v>0.09</v>
      </c>
      <c r="D11" s="2">
        <v>0.1</v>
      </c>
      <c r="E11" s="2">
        <v>0.06</v>
      </c>
      <c r="F11" s="2">
        <v>0</v>
      </c>
      <c r="G11" s="2">
        <v>0.13</v>
      </c>
      <c r="H11" s="2">
        <v>0.04</v>
      </c>
      <c r="I11" s="2">
        <v>0.09</v>
      </c>
      <c r="J11" s="2">
        <v>0.09</v>
      </c>
      <c r="K11" s="2">
        <v>0.02</v>
      </c>
      <c r="L11" s="2">
        <v>0.07</v>
      </c>
      <c r="M11" s="2">
        <v>0.12</v>
      </c>
      <c r="N11" s="2">
        <v>0.09</v>
      </c>
      <c r="O11" s="2">
        <v>0.09</v>
      </c>
      <c r="P11" s="2">
        <v>0.12</v>
      </c>
      <c r="Q11" s="2">
        <v>0.03</v>
      </c>
      <c r="R11" s="2">
        <v>0.1</v>
      </c>
      <c r="S11" s="2">
        <v>0.12</v>
      </c>
      <c r="T11" s="2">
        <v>0.05</v>
      </c>
      <c r="U11" s="2">
        <v>0.09</v>
      </c>
      <c r="V11" s="2"/>
      <c r="W11" s="2">
        <f t="shared" si="0"/>
        <v>0.07850000000000001</v>
      </c>
      <c r="X11" s="2">
        <f t="shared" si="1"/>
        <v>0.035729244987382766</v>
      </c>
      <c r="Y11" s="2"/>
      <c r="Z11" s="2"/>
    </row>
    <row r="12" spans="1:26" s="3" customFormat="1" ht="12.75">
      <c r="A12" s="3" t="s">
        <v>34</v>
      </c>
      <c r="B12" s="4">
        <v>0.02</v>
      </c>
      <c r="C12" s="4">
        <v>0.01</v>
      </c>
      <c r="D12" s="4">
        <v>0</v>
      </c>
      <c r="E12" s="4">
        <v>0.01</v>
      </c>
      <c r="F12" s="4">
        <v>0.02</v>
      </c>
      <c r="G12" s="4">
        <v>0.01</v>
      </c>
      <c r="H12" s="4">
        <v>0</v>
      </c>
      <c r="I12" s="4">
        <v>0</v>
      </c>
      <c r="J12" s="4">
        <v>0.02</v>
      </c>
      <c r="K12" s="4">
        <v>0.02</v>
      </c>
      <c r="L12" s="4">
        <v>0</v>
      </c>
      <c r="M12" s="4">
        <v>0</v>
      </c>
      <c r="N12" s="4">
        <v>0</v>
      </c>
      <c r="O12" s="4">
        <v>0</v>
      </c>
      <c r="P12" s="4">
        <v>0.01</v>
      </c>
      <c r="Q12" s="4">
        <v>0</v>
      </c>
      <c r="R12" s="4">
        <v>0</v>
      </c>
      <c r="S12" s="4">
        <v>0</v>
      </c>
      <c r="T12" s="4">
        <v>0.01</v>
      </c>
      <c r="U12" s="4">
        <v>0</v>
      </c>
      <c r="V12" s="4"/>
      <c r="W12" s="4">
        <f t="shared" si="0"/>
        <v>0.006500000000000001</v>
      </c>
      <c r="X12" s="4">
        <f t="shared" si="1"/>
        <v>0.00812727700887249</v>
      </c>
      <c r="Y12" s="4" t="s">
        <v>72</v>
      </c>
      <c r="Z12" s="4"/>
    </row>
    <row r="13" spans="1:26" s="3" customFormat="1" ht="12.75">
      <c r="A13" s="3" t="s">
        <v>27</v>
      </c>
      <c r="B13" s="4">
        <v>0</v>
      </c>
      <c r="C13" s="4">
        <v>0.01</v>
      </c>
      <c r="D13" s="4">
        <v>0</v>
      </c>
      <c r="E13" s="4">
        <v>0.01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0.01</v>
      </c>
      <c r="M13" s="4">
        <v>0</v>
      </c>
      <c r="N13" s="4">
        <v>0</v>
      </c>
      <c r="O13" s="4">
        <v>0</v>
      </c>
      <c r="P13" s="4">
        <v>0</v>
      </c>
      <c r="Q13" s="4">
        <v>0.01</v>
      </c>
      <c r="R13" s="4">
        <v>0.01</v>
      </c>
      <c r="S13" s="4">
        <v>0</v>
      </c>
      <c r="T13" s="4">
        <v>0</v>
      </c>
      <c r="U13" s="4">
        <v>0</v>
      </c>
      <c r="V13" s="4"/>
      <c r="W13" s="4">
        <f t="shared" si="0"/>
        <v>0.0025</v>
      </c>
      <c r="X13" s="4">
        <f t="shared" si="1"/>
        <v>0.0044426165831931924</v>
      </c>
      <c r="Y13" s="4" t="s">
        <v>72</v>
      </c>
      <c r="Z13" s="4"/>
    </row>
    <row r="14" spans="1:26" ht="12.75">
      <c r="A14" s="1" t="s">
        <v>36</v>
      </c>
      <c r="B14" s="2">
        <f>SUM(B4:B11)</f>
        <v>99.51</v>
      </c>
      <c r="C14" s="2">
        <f aca="true" t="shared" si="2" ref="C14:U14">SUM(C4:C11)</f>
        <v>99.25</v>
      </c>
      <c r="D14" s="2">
        <f t="shared" si="2"/>
        <v>99.44000000000001</v>
      </c>
      <c r="E14" s="2">
        <f t="shared" si="2"/>
        <v>99.39</v>
      </c>
      <c r="F14" s="2">
        <f t="shared" si="2"/>
        <v>99.46000000000001</v>
      </c>
      <c r="G14" s="2">
        <f t="shared" si="2"/>
        <v>99.36</v>
      </c>
      <c r="H14" s="2">
        <f t="shared" si="2"/>
        <v>99.61999999999999</v>
      </c>
      <c r="I14" s="2">
        <f t="shared" si="2"/>
        <v>94.39999999999999</v>
      </c>
      <c r="J14" s="2">
        <f t="shared" si="2"/>
        <v>99.64999999999999</v>
      </c>
      <c r="K14" s="2">
        <f t="shared" si="2"/>
        <v>99.03999999999999</v>
      </c>
      <c r="L14" s="2">
        <f t="shared" si="2"/>
        <v>99.52999999999999</v>
      </c>
      <c r="M14" s="2">
        <f t="shared" si="2"/>
        <v>99.46000000000001</v>
      </c>
      <c r="N14" s="2">
        <f t="shared" si="2"/>
        <v>99.05000000000003</v>
      </c>
      <c r="O14" s="2">
        <f t="shared" si="2"/>
        <v>99.66000000000001</v>
      </c>
      <c r="P14" s="2">
        <f t="shared" si="2"/>
        <v>99.8</v>
      </c>
      <c r="Q14" s="2">
        <f t="shared" si="2"/>
        <v>100.04999999999998</v>
      </c>
      <c r="R14" s="2">
        <f t="shared" si="2"/>
        <v>99.57</v>
      </c>
      <c r="S14" s="2">
        <f t="shared" si="2"/>
        <v>99.60000000000001</v>
      </c>
      <c r="T14" s="2">
        <f t="shared" si="2"/>
        <v>99.57000000000001</v>
      </c>
      <c r="U14" s="2">
        <f t="shared" si="2"/>
        <v>99.77000000000001</v>
      </c>
      <c r="V14" s="2"/>
      <c r="W14" s="2">
        <f t="shared" si="0"/>
        <v>99.25899999999999</v>
      </c>
      <c r="X14" s="2">
        <f t="shared" si="1"/>
        <v>1.167818028364757</v>
      </c>
      <c r="Y14" s="2"/>
      <c r="Z14" s="2"/>
    </row>
    <row r="15" spans="2:26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1" t="s">
        <v>37</v>
      </c>
      <c r="B16" s="2" t="s">
        <v>38</v>
      </c>
      <c r="C16" s="2" t="s">
        <v>39</v>
      </c>
      <c r="D16" s="2" t="s">
        <v>40</v>
      </c>
      <c r="E16" s="2">
        <v>6</v>
      </c>
      <c r="F16" s="2" t="s">
        <v>41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1" t="s">
        <v>81</v>
      </c>
      <c r="X16" s="1" t="s">
        <v>82</v>
      </c>
      <c r="Y16" s="2" t="s">
        <v>83</v>
      </c>
      <c r="Z16" s="2"/>
    </row>
    <row r="17" spans="1:25" ht="12.75">
      <c r="A17" s="1" t="s">
        <v>44</v>
      </c>
      <c r="B17" s="2">
        <v>1.9911595354441787</v>
      </c>
      <c r="C17" s="2">
        <v>1.9992904531068574</v>
      </c>
      <c r="D17" s="2">
        <v>1.988788152063495</v>
      </c>
      <c r="E17" s="2">
        <v>1.990918034422588</v>
      </c>
      <c r="F17" s="2">
        <v>1.9917406011275554</v>
      </c>
      <c r="G17" s="2">
        <v>1.9890742960292562</v>
      </c>
      <c r="H17" s="2">
        <v>1.9893386511379443</v>
      </c>
      <c r="I17" s="2">
        <v>1.955124454385727</v>
      </c>
      <c r="J17" s="2">
        <v>1.9987661885193528</v>
      </c>
      <c r="K17" s="2">
        <v>1.9927193809396733</v>
      </c>
      <c r="L17" s="2">
        <v>1.997286692713308</v>
      </c>
      <c r="M17" s="2">
        <v>2.0029228863577573</v>
      </c>
      <c r="N17" s="2">
        <v>2.001511137414667</v>
      </c>
      <c r="O17" s="2">
        <v>1.9963976956883398</v>
      </c>
      <c r="P17" s="2">
        <v>2.001149512011238</v>
      </c>
      <c r="Q17" s="2">
        <v>2.001034782688314</v>
      </c>
      <c r="R17" s="2">
        <v>2.0061733076112067</v>
      </c>
      <c r="S17" s="2">
        <v>2.0105556756043885</v>
      </c>
      <c r="T17" s="2">
        <v>2.0079288910009483</v>
      </c>
      <c r="U17" s="2">
        <v>2.0099522640457965</v>
      </c>
      <c r="V17" s="2"/>
      <c r="W17" s="2">
        <f>AVERAGE(B17:U17)</f>
        <v>1.99609162961563</v>
      </c>
      <c r="X17" s="2">
        <f>STDEV(B17:U17)</f>
        <v>0.01191182413600701</v>
      </c>
      <c r="Y17" s="6">
        <v>2</v>
      </c>
    </row>
    <row r="18" spans="2:25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6"/>
    </row>
    <row r="19" spans="1:25" ht="12.75">
      <c r="A19" s="1" t="s">
        <v>45</v>
      </c>
      <c r="B19" s="2">
        <v>0.9645764675611733</v>
      </c>
      <c r="C19" s="2">
        <v>0.9658721624709279</v>
      </c>
      <c r="D19" s="2">
        <v>0.9731865246991912</v>
      </c>
      <c r="E19" s="2">
        <v>0.9726098413706352</v>
      </c>
      <c r="F19" s="2">
        <v>0.9853871003122057</v>
      </c>
      <c r="G19" s="2">
        <v>0.9745886992419156</v>
      </c>
      <c r="H19" s="2">
        <v>0.9724097014258756</v>
      </c>
      <c r="I19" s="2">
        <v>1.034557069333447</v>
      </c>
      <c r="J19" s="2">
        <v>0.9666195663589793</v>
      </c>
      <c r="K19" s="2">
        <v>0.9767490589659132</v>
      </c>
      <c r="L19" s="2">
        <v>0.9582133588908364</v>
      </c>
      <c r="M19" s="2">
        <v>0.9577462985366539</v>
      </c>
      <c r="N19" s="2">
        <v>0.9411514287243916</v>
      </c>
      <c r="O19" s="2">
        <v>0.9608745857348795</v>
      </c>
      <c r="P19" s="2">
        <v>0.9653250520411943</v>
      </c>
      <c r="Q19" s="2">
        <v>0.9630122359998939</v>
      </c>
      <c r="R19" s="2">
        <v>0.9534711863487786</v>
      </c>
      <c r="S19" s="2">
        <v>0.9495307381918114</v>
      </c>
      <c r="T19" s="2">
        <v>0.9480104421733799</v>
      </c>
      <c r="U19" s="2">
        <v>0.9431687467269151</v>
      </c>
      <c r="V19" s="2"/>
      <c r="W19" s="2">
        <f>AVERAGE(B19:U19)</f>
        <v>0.9663530132554499</v>
      </c>
      <c r="X19" s="2">
        <f>STDEV(B19:U19)</f>
        <v>0.01981035245983157</v>
      </c>
      <c r="Y19" s="6">
        <v>0.97</v>
      </c>
    </row>
    <row r="20" spans="1:25" ht="12.75">
      <c r="A20" s="1" t="s">
        <v>49</v>
      </c>
      <c r="B20" s="2">
        <f>1-B19-B21</f>
        <v>0.0272422970593362</v>
      </c>
      <c r="C20" s="2">
        <f aca="true" t="shared" si="3" ref="C20:U20">1-C19-C21</f>
        <v>0.025509309207058323</v>
      </c>
      <c r="D20" s="2">
        <f t="shared" si="3"/>
        <v>0.01819292386149617</v>
      </c>
      <c r="E20" s="2">
        <f t="shared" si="3"/>
        <v>0.019200899826544222</v>
      </c>
      <c r="F20" s="2">
        <f t="shared" si="3"/>
        <v>0.007734049557276011</v>
      </c>
      <c r="G20" s="2">
        <f t="shared" si="3"/>
        <v>0.018077383199318075</v>
      </c>
      <c r="H20" s="2">
        <f t="shared" si="3"/>
        <v>0.0185611198633487</v>
      </c>
      <c r="I20" s="2">
        <f t="shared" si="3"/>
        <v>-0.04412584736113884</v>
      </c>
      <c r="J20" s="2">
        <f t="shared" si="3"/>
        <v>0.024364679501278082</v>
      </c>
      <c r="K20" s="2">
        <f t="shared" si="3"/>
        <v>0.014181469806009425</v>
      </c>
      <c r="L20" s="2">
        <f t="shared" si="3"/>
        <v>0.033613224201339366</v>
      </c>
      <c r="M20" s="2">
        <f t="shared" si="3"/>
        <v>0.03450984124398223</v>
      </c>
      <c r="N20" s="2">
        <f t="shared" si="3"/>
        <v>0.05149451132453616</v>
      </c>
      <c r="O20" s="2">
        <f t="shared" si="3"/>
        <v>0.03095712810682285</v>
      </c>
      <c r="P20" s="2">
        <f t="shared" si="3"/>
        <v>0.026533335159932267</v>
      </c>
      <c r="Q20" s="2">
        <f t="shared" si="3"/>
        <v>0.02929745489334807</v>
      </c>
      <c r="R20" s="2">
        <f t="shared" si="3"/>
        <v>0.038801958829025776</v>
      </c>
      <c r="S20" s="2">
        <f t="shared" si="3"/>
        <v>0.04274795747629106</v>
      </c>
      <c r="T20" s="2">
        <f t="shared" si="3"/>
        <v>0.04383369959185845</v>
      </c>
      <c r="U20" s="2">
        <f t="shared" si="3"/>
        <v>0.048693745492705484</v>
      </c>
      <c r="V20" s="2"/>
      <c r="W20" s="2">
        <f>AVERAGE(B20:U20)</f>
        <v>0.0254710570420184</v>
      </c>
      <c r="X20" s="2">
        <f>STDEV(B20:U20)</f>
        <v>0.02014240541556034</v>
      </c>
      <c r="Y20" s="6">
        <v>0.02</v>
      </c>
    </row>
    <row r="21" spans="1:25" ht="12.75">
      <c r="A21" s="1" t="s">
        <v>46</v>
      </c>
      <c r="B21" s="2">
        <v>0.008181235379490477</v>
      </c>
      <c r="C21" s="2">
        <v>0.008618528322013791</v>
      </c>
      <c r="D21" s="2">
        <v>0.008620551439312629</v>
      </c>
      <c r="E21" s="2">
        <v>0.008189258802820558</v>
      </c>
      <c r="F21" s="2">
        <v>0.006878850130518323</v>
      </c>
      <c r="G21" s="2">
        <v>0.007333917558766325</v>
      </c>
      <c r="H21" s="2">
        <v>0.009029178710775727</v>
      </c>
      <c r="I21" s="2">
        <v>0.0095687780276919</v>
      </c>
      <c r="J21" s="2">
        <v>0.00901575413974264</v>
      </c>
      <c r="K21" s="2">
        <v>0.009069471228077334</v>
      </c>
      <c r="L21" s="2">
        <v>0.008173416907824272</v>
      </c>
      <c r="M21" s="2">
        <v>0.00774386021936383</v>
      </c>
      <c r="N21" s="2">
        <v>0.007354059951072222</v>
      </c>
      <c r="O21" s="2">
        <v>0.008168286158297657</v>
      </c>
      <c r="P21" s="2">
        <v>0.00814161279887339</v>
      </c>
      <c r="Q21" s="2">
        <v>0.007690309106757992</v>
      </c>
      <c r="R21" s="2">
        <v>0.007726854822195634</v>
      </c>
      <c r="S21" s="2">
        <v>0.0077213043318975026</v>
      </c>
      <c r="T21" s="2">
        <v>0.00815585823476162</v>
      </c>
      <c r="U21" s="2">
        <v>0.00813750778037943</v>
      </c>
      <c r="V21" s="2"/>
      <c r="W21" s="2">
        <f>AVERAGE(B21:U21)</f>
        <v>0.00817592970253166</v>
      </c>
      <c r="X21" s="2">
        <f>STDEV(B21:U21)</f>
        <v>0.0006675337499702861</v>
      </c>
      <c r="Y21" s="6">
        <v>0.01</v>
      </c>
    </row>
    <row r="22" spans="2:25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6"/>
    </row>
    <row r="23" spans="1:25" ht="12.75">
      <c r="A23" s="1" t="s">
        <v>47</v>
      </c>
      <c r="B23" s="2">
        <v>0.9809881439096629</v>
      </c>
      <c r="C23" s="2">
        <v>0.9645140784505071</v>
      </c>
      <c r="D23" s="2">
        <v>0.9800227306296541</v>
      </c>
      <c r="E23" s="2">
        <v>0.9737215762310617</v>
      </c>
      <c r="F23" s="2">
        <v>0.9646248048344719</v>
      </c>
      <c r="G23" s="2">
        <v>0.9793164504223156</v>
      </c>
      <c r="H23" s="2">
        <v>0.9815062558135061</v>
      </c>
      <c r="I23" s="2">
        <v>0.9825830660664397</v>
      </c>
      <c r="J23" s="2">
        <v>0.9656057997666765</v>
      </c>
      <c r="K23" s="2">
        <v>0.9670401141743049</v>
      </c>
      <c r="L23" s="2">
        <v>0.9788774087112647</v>
      </c>
      <c r="M23" s="2">
        <v>0.9668316780714836</v>
      </c>
      <c r="N23" s="2">
        <v>0.9843657609593549</v>
      </c>
      <c r="O23" s="2">
        <v>0.9724003894031008</v>
      </c>
      <c r="P23" s="2">
        <v>0.9641607585121832</v>
      </c>
      <c r="Q23" s="2">
        <v>0.9632530152548118</v>
      </c>
      <c r="R23" s="2">
        <v>0.9670500562327</v>
      </c>
      <c r="S23" s="2">
        <v>0.9632355964171333</v>
      </c>
      <c r="T23" s="2">
        <v>0.9654575157019423</v>
      </c>
      <c r="U23" s="2">
        <v>0.9660108075195357</v>
      </c>
      <c r="V23" s="2"/>
      <c r="W23" s="2">
        <f>AVERAGE(B23:U23)</f>
        <v>0.9715783003541054</v>
      </c>
      <c r="X23" s="2">
        <f>STDEV(B23:U23)</f>
        <v>0.007682567147417766</v>
      </c>
      <c r="Y23" s="6">
        <v>0.97</v>
      </c>
    </row>
    <row r="24" spans="1:25" ht="12.75">
      <c r="A24" s="1" t="s">
        <v>49</v>
      </c>
      <c r="B24" s="2">
        <f>B28-B20</f>
        <v>0.026226892112044174</v>
      </c>
      <c r="C24" s="2">
        <f aca="true" t="shared" si="4" ref="C24:U24">C28-C20</f>
        <v>0.025861057035442774</v>
      </c>
      <c r="D24" s="2">
        <f t="shared" si="4"/>
        <v>0.03135441447917327</v>
      </c>
      <c r="E24" s="2">
        <f t="shared" si="4"/>
        <v>0.03432072713936699</v>
      </c>
      <c r="F24" s="2">
        <f t="shared" si="4"/>
        <v>0.041381838828822896</v>
      </c>
      <c r="G24" s="2">
        <f t="shared" si="4"/>
        <v>0.03212579516383153</v>
      </c>
      <c r="H24" s="2">
        <f t="shared" si="4"/>
        <v>0.029643238224013962</v>
      </c>
      <c r="I24" s="2">
        <f t="shared" si="4"/>
        <v>0.09488765752522975</v>
      </c>
      <c r="J24" s="2">
        <f t="shared" si="4"/>
        <v>0.025291194736175138</v>
      </c>
      <c r="K24" s="2">
        <f t="shared" si="4"/>
        <v>0.037302522555416856</v>
      </c>
      <c r="L24" s="2">
        <f t="shared" si="4"/>
        <v>0.01644715808715006</v>
      </c>
      <c r="M24" s="2">
        <f t="shared" si="4"/>
        <v>0.017080923723105233</v>
      </c>
      <c r="N24" s="2">
        <f t="shared" si="4"/>
        <v>0.0025300408056248558</v>
      </c>
      <c r="O24" s="2">
        <f t="shared" si="4"/>
        <v>0.023647648758817752</v>
      </c>
      <c r="P24" s="2">
        <f t="shared" si="4"/>
        <v>0.02242007854025984</v>
      </c>
      <c r="Q24" s="2">
        <f t="shared" si="4"/>
        <v>0.023452343281328315</v>
      </c>
      <c r="R24" s="2">
        <f t="shared" si="4"/>
        <v>0.009324908901400086</v>
      </c>
      <c r="S24" s="2">
        <f t="shared" si="4"/>
        <v>0.004735575670318334</v>
      </c>
      <c r="T24" s="2">
        <f t="shared" si="4"/>
        <v>0.008251273066674676</v>
      </c>
      <c r="U24" s="2">
        <f t="shared" si="4"/>
        <v>0.0029701322614936326</v>
      </c>
      <c r="W24" s="2">
        <f>AVERAGE(B24:U24)</f>
        <v>0.02546277104478451</v>
      </c>
      <c r="X24" s="2">
        <f>STDEV(B24:U24)</f>
        <v>0.019967701818818816</v>
      </c>
      <c r="Y24" s="7">
        <v>0.02</v>
      </c>
    </row>
    <row r="25" spans="1:25" ht="12.75">
      <c r="A25" s="1" t="s">
        <v>42</v>
      </c>
      <c r="B25" s="2">
        <v>0.01275055080038122</v>
      </c>
      <c r="C25" s="2">
        <v>0.013469388278658664</v>
      </c>
      <c r="D25" s="2">
        <v>0.013472550089052873</v>
      </c>
      <c r="E25" s="2">
        <v>0.012053996765968904</v>
      </c>
      <c r="F25" s="2">
        <v>0.014145458032671676</v>
      </c>
      <c r="G25" s="2">
        <v>0.013484407151915416</v>
      </c>
      <c r="H25" s="2">
        <v>0.011317228662406151</v>
      </c>
      <c r="I25" s="2">
        <v>0.014991957246061262</v>
      </c>
      <c r="J25" s="2">
        <v>0.014125502777142439</v>
      </c>
      <c r="K25" s="2">
        <v>0.011367731553786741</v>
      </c>
      <c r="L25" s="2">
        <v>0.01203067864211302</v>
      </c>
      <c r="M25" s="2">
        <v>0.012739390760430227</v>
      </c>
      <c r="N25" s="2">
        <v>0.012809786860299972</v>
      </c>
      <c r="O25" s="2">
        <v>0.014144854764506973</v>
      </c>
      <c r="P25" s="2">
        <v>0.014098665051288557</v>
      </c>
      <c r="Q25" s="2">
        <v>0.01475984306770659</v>
      </c>
      <c r="R25" s="2">
        <v>0.014829984464777695</v>
      </c>
      <c r="S25" s="2">
        <v>0.014113649075643761</v>
      </c>
      <c r="T25" s="2">
        <v>0.012711000224212114</v>
      </c>
      <c r="U25" s="2">
        <v>0.014091556474375676</v>
      </c>
      <c r="V25" s="2"/>
      <c r="W25" s="2">
        <f>AVERAGE(B25:U25)</f>
        <v>0.013375409037169998</v>
      </c>
      <c r="X25" s="2">
        <f>STDEV(B25:U25)</f>
        <v>0.0011093405379123053</v>
      </c>
      <c r="Y25" s="6">
        <v>0.01</v>
      </c>
    </row>
    <row r="26" spans="1:25" ht="12.75">
      <c r="A26" s="1" t="s">
        <v>76</v>
      </c>
      <c r="B26" s="2" t="s">
        <v>76</v>
      </c>
      <c r="C26" s="2" t="s">
        <v>76</v>
      </c>
      <c r="D26" s="2" t="s">
        <v>76</v>
      </c>
      <c r="E26" s="2" t="s">
        <v>76</v>
      </c>
      <c r="F26" s="2" t="s">
        <v>76</v>
      </c>
      <c r="G26" s="2" t="s">
        <v>76</v>
      </c>
      <c r="H26" s="2" t="s">
        <v>76</v>
      </c>
      <c r="I26" s="2" t="s">
        <v>76</v>
      </c>
      <c r="J26" s="2" t="s">
        <v>76</v>
      </c>
      <c r="K26" s="2" t="s">
        <v>76</v>
      </c>
      <c r="L26" s="2" t="s">
        <v>76</v>
      </c>
      <c r="M26" s="2" t="s">
        <v>76</v>
      </c>
      <c r="N26" s="2" t="s">
        <v>76</v>
      </c>
      <c r="O26" s="2" t="s">
        <v>76</v>
      </c>
      <c r="P26" s="2" t="s">
        <v>76</v>
      </c>
      <c r="Q26" s="2" t="s">
        <v>76</v>
      </c>
      <c r="R26" s="2" t="s">
        <v>76</v>
      </c>
      <c r="S26" s="2" t="s">
        <v>76</v>
      </c>
      <c r="T26" s="2" t="s">
        <v>76</v>
      </c>
      <c r="U26" s="2" t="s">
        <v>76</v>
      </c>
      <c r="V26" s="2"/>
      <c r="W26" s="2"/>
      <c r="X26" s="2"/>
      <c r="Y26" s="2"/>
    </row>
    <row r="27" spans="1:25" ht="12.75">
      <c r="A27" s="1" t="s">
        <v>76</v>
      </c>
      <c r="B27" s="2" t="s">
        <v>76</v>
      </c>
      <c r="C27" s="2" t="s">
        <v>76</v>
      </c>
      <c r="D27" s="2" t="s">
        <v>76</v>
      </c>
      <c r="E27" s="2" t="s">
        <v>76</v>
      </c>
      <c r="F27" s="2" t="s">
        <v>76</v>
      </c>
      <c r="G27" s="2" t="s">
        <v>76</v>
      </c>
      <c r="H27" s="2" t="s">
        <v>76</v>
      </c>
      <c r="I27" s="2" t="s">
        <v>76</v>
      </c>
      <c r="J27" s="2" t="s">
        <v>76</v>
      </c>
      <c r="K27" s="2" t="s">
        <v>76</v>
      </c>
      <c r="L27" s="2" t="s">
        <v>76</v>
      </c>
      <c r="M27" s="2" t="s">
        <v>76</v>
      </c>
      <c r="N27" s="2" t="s">
        <v>76</v>
      </c>
      <c r="O27" s="2" t="s">
        <v>76</v>
      </c>
      <c r="P27" s="2" t="s">
        <v>76</v>
      </c>
      <c r="Q27" s="2" t="s">
        <v>76</v>
      </c>
      <c r="R27" s="2" t="s">
        <v>76</v>
      </c>
      <c r="S27" s="2" t="s">
        <v>76</v>
      </c>
      <c r="T27" s="2" t="s">
        <v>76</v>
      </c>
      <c r="U27" s="2" t="s">
        <v>76</v>
      </c>
      <c r="V27" s="2"/>
      <c r="W27" s="2"/>
      <c r="X27" s="2"/>
      <c r="Y27" s="2"/>
    </row>
    <row r="28" spans="1:25" ht="12.75">
      <c r="A28" s="1" t="s">
        <v>77</v>
      </c>
      <c r="B28" s="2">
        <v>0.053469189171380375</v>
      </c>
      <c r="C28" s="2">
        <v>0.051370366242501096</v>
      </c>
      <c r="D28" s="2">
        <v>0.04954733834066944</v>
      </c>
      <c r="E28" s="2">
        <v>0.053521626965911215</v>
      </c>
      <c r="F28" s="2">
        <v>0.049115888386098906</v>
      </c>
      <c r="G28" s="2">
        <v>0.0502031783631496</v>
      </c>
      <c r="H28" s="2">
        <v>0.04820435808736266</v>
      </c>
      <c r="I28" s="2">
        <v>0.05076181016409091</v>
      </c>
      <c r="J28" s="2">
        <v>0.04965587423745322</v>
      </c>
      <c r="K28" s="2">
        <v>0.05148399236142628</v>
      </c>
      <c r="L28" s="2">
        <v>0.05006038228848943</v>
      </c>
      <c r="M28" s="2">
        <v>0.05159076496708746</v>
      </c>
      <c r="N28" s="2">
        <v>0.05402455213016102</v>
      </c>
      <c r="O28" s="2">
        <v>0.0546047768656406</v>
      </c>
      <c r="P28" s="2">
        <v>0.04895341370019211</v>
      </c>
      <c r="Q28" s="2">
        <v>0.052749798174676385</v>
      </c>
      <c r="R28" s="2">
        <v>0.04812686773042586</v>
      </c>
      <c r="S28" s="2">
        <v>0.04748353314660939</v>
      </c>
      <c r="T28" s="2">
        <v>0.052084972658533124</v>
      </c>
      <c r="U28" s="2">
        <v>0.05166387775419912</v>
      </c>
      <c r="V28" s="2"/>
      <c r="W28" s="2">
        <f>AVERAGE(B28:U28)</f>
        <v>0.05093382808680291</v>
      </c>
      <c r="X28" s="2">
        <f>STDEV(B28:U28)</f>
        <v>0.0020720730221173516</v>
      </c>
      <c r="Y28" s="2"/>
    </row>
    <row r="29" spans="2:25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2:24" ht="20.25">
      <c r="B30" s="2"/>
      <c r="C30" s="2"/>
      <c r="D30" s="2"/>
      <c r="E30" s="2" t="s">
        <v>74</v>
      </c>
      <c r="F30" s="2"/>
      <c r="G30" s="2"/>
      <c r="H30" s="5" t="s">
        <v>73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ht="20.25">
      <c r="B31" s="2"/>
      <c r="C31" s="2"/>
      <c r="D31" s="2"/>
      <c r="E31" s="2" t="s">
        <v>75</v>
      </c>
      <c r="F31" s="2"/>
      <c r="G31" s="2"/>
      <c r="H31" s="5" t="s">
        <v>78</v>
      </c>
      <c r="I31" s="2"/>
      <c r="J31" s="2"/>
      <c r="K31" s="2"/>
      <c r="L31" s="2"/>
      <c r="M31" s="2"/>
      <c r="N31" s="2"/>
      <c r="O31" s="2"/>
      <c r="P31" s="2"/>
      <c r="Q31" s="2"/>
      <c r="R31" s="2" t="s">
        <v>79</v>
      </c>
      <c r="S31" s="2"/>
      <c r="T31" s="2"/>
      <c r="U31" s="2"/>
      <c r="V31" s="2"/>
      <c r="W31" s="2"/>
      <c r="X31" s="2"/>
    </row>
    <row r="32" spans="23:24" ht="12.75">
      <c r="W32" s="2"/>
      <c r="X32" s="2"/>
    </row>
    <row r="33" spans="2:26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2:26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23:24" ht="12.75">
      <c r="W35" s="2"/>
      <c r="X35" s="2"/>
    </row>
    <row r="36" spans="1:24" ht="12.75">
      <c r="A36" s="1" t="s">
        <v>52</v>
      </c>
      <c r="B36" s="1" t="s">
        <v>53</v>
      </c>
      <c r="C36" s="1" t="s">
        <v>54</v>
      </c>
      <c r="D36" s="1" t="s">
        <v>55</v>
      </c>
      <c r="E36" s="1" t="s">
        <v>56</v>
      </c>
      <c r="F36" s="1" t="s">
        <v>57</v>
      </c>
      <c r="G36" s="1" t="s">
        <v>58</v>
      </c>
      <c r="H36" s="1" t="s">
        <v>59</v>
      </c>
      <c r="W36" s="2"/>
      <c r="X36" s="2"/>
    </row>
    <row r="37" spans="1:24" ht="12.75">
      <c r="A37" s="1" t="s">
        <v>60</v>
      </c>
      <c r="B37" s="1" t="s">
        <v>42</v>
      </c>
      <c r="C37" s="1" t="s">
        <v>61</v>
      </c>
      <c r="D37" s="1">
        <v>20</v>
      </c>
      <c r="E37" s="1">
        <v>10</v>
      </c>
      <c r="F37" s="1">
        <v>600</v>
      </c>
      <c r="G37" s="1">
        <v>-600</v>
      </c>
      <c r="H37" s="1" t="s">
        <v>62</v>
      </c>
      <c r="W37" s="2"/>
      <c r="X37" s="2"/>
    </row>
    <row r="38" spans="1:24" ht="12.75">
      <c r="A38" s="1" t="s">
        <v>60</v>
      </c>
      <c r="B38" s="1" t="s">
        <v>44</v>
      </c>
      <c r="C38" s="1" t="s">
        <v>61</v>
      </c>
      <c r="D38" s="1">
        <v>20</v>
      </c>
      <c r="E38" s="1">
        <v>10</v>
      </c>
      <c r="F38" s="1">
        <v>600</v>
      </c>
      <c r="G38" s="1">
        <v>-600</v>
      </c>
      <c r="H38" s="1" t="s">
        <v>63</v>
      </c>
      <c r="W38" s="2"/>
      <c r="X38" s="2"/>
    </row>
    <row r="39" spans="1:24" ht="12.75">
      <c r="A39" s="1" t="s">
        <v>60</v>
      </c>
      <c r="B39" s="1" t="s">
        <v>45</v>
      </c>
      <c r="C39" s="1" t="s">
        <v>61</v>
      </c>
      <c r="D39" s="1">
        <v>20</v>
      </c>
      <c r="E39" s="1">
        <v>10</v>
      </c>
      <c r="F39" s="1">
        <v>350</v>
      </c>
      <c r="G39" s="1">
        <v>-600</v>
      </c>
      <c r="H39" s="1" t="s">
        <v>63</v>
      </c>
      <c r="W39" s="2"/>
      <c r="X39" s="2"/>
    </row>
    <row r="40" spans="1:24" ht="12.75">
      <c r="A40" s="1" t="s">
        <v>60</v>
      </c>
      <c r="B40" s="1" t="s">
        <v>46</v>
      </c>
      <c r="C40" s="1" t="s">
        <v>61</v>
      </c>
      <c r="D40" s="1">
        <v>20</v>
      </c>
      <c r="E40" s="1">
        <v>10</v>
      </c>
      <c r="F40" s="1">
        <v>600</v>
      </c>
      <c r="G40" s="1">
        <v>-600</v>
      </c>
      <c r="H40" s="1" t="s">
        <v>64</v>
      </c>
      <c r="W40" s="2"/>
      <c r="X40" s="2"/>
    </row>
    <row r="41" spans="1:24" ht="12.75">
      <c r="A41" s="1" t="s">
        <v>65</v>
      </c>
      <c r="B41" s="1" t="s">
        <v>43</v>
      </c>
      <c r="C41" s="1" t="s">
        <v>61</v>
      </c>
      <c r="D41" s="1">
        <v>20</v>
      </c>
      <c r="E41" s="1">
        <v>10</v>
      </c>
      <c r="F41" s="1">
        <v>600</v>
      </c>
      <c r="G41" s="1">
        <v>-600</v>
      </c>
      <c r="H41" s="1" t="s">
        <v>66</v>
      </c>
      <c r="W41" s="2"/>
      <c r="X41" s="2"/>
    </row>
    <row r="42" spans="1:24" ht="12.75">
      <c r="A42" s="1" t="s">
        <v>65</v>
      </c>
      <c r="B42" s="1" t="s">
        <v>47</v>
      </c>
      <c r="C42" s="1" t="s">
        <v>61</v>
      </c>
      <c r="D42" s="1">
        <v>20</v>
      </c>
      <c r="E42" s="1">
        <v>10</v>
      </c>
      <c r="F42" s="1">
        <v>600</v>
      </c>
      <c r="G42" s="1">
        <v>-600</v>
      </c>
      <c r="H42" s="1" t="s">
        <v>63</v>
      </c>
      <c r="W42" s="2"/>
      <c r="X42" s="2"/>
    </row>
    <row r="43" spans="1:24" ht="12.75">
      <c r="A43" s="1" t="s">
        <v>65</v>
      </c>
      <c r="B43" s="1" t="s">
        <v>48</v>
      </c>
      <c r="C43" s="1" t="s">
        <v>61</v>
      </c>
      <c r="D43" s="1">
        <v>20</v>
      </c>
      <c r="E43" s="1">
        <v>10</v>
      </c>
      <c r="F43" s="1">
        <v>600</v>
      </c>
      <c r="G43" s="1">
        <v>-600</v>
      </c>
      <c r="H43" s="1" t="s">
        <v>67</v>
      </c>
      <c r="W43" s="2"/>
      <c r="X43" s="2"/>
    </row>
    <row r="44" spans="1:24" ht="12.75">
      <c r="A44" s="1" t="s">
        <v>68</v>
      </c>
      <c r="B44" s="1" t="s">
        <v>49</v>
      </c>
      <c r="C44" s="1" t="s">
        <v>61</v>
      </c>
      <c r="D44" s="1">
        <v>20</v>
      </c>
      <c r="E44" s="1">
        <v>10</v>
      </c>
      <c r="F44" s="1">
        <v>500</v>
      </c>
      <c r="G44" s="1">
        <v>-500</v>
      </c>
      <c r="H44" s="1" t="s">
        <v>69</v>
      </c>
      <c r="W44" s="2"/>
      <c r="X44" s="2"/>
    </row>
    <row r="45" spans="1:24" ht="12.75">
      <c r="A45" s="1" t="s">
        <v>68</v>
      </c>
      <c r="B45" s="1" t="s">
        <v>50</v>
      </c>
      <c r="C45" s="1" t="s">
        <v>61</v>
      </c>
      <c r="D45" s="1">
        <v>20</v>
      </c>
      <c r="E45" s="1">
        <v>10</v>
      </c>
      <c r="F45" s="1">
        <v>500</v>
      </c>
      <c r="G45" s="1">
        <v>-500</v>
      </c>
      <c r="H45" s="1" t="s">
        <v>70</v>
      </c>
      <c r="W45" s="2"/>
      <c r="X45" s="2"/>
    </row>
    <row r="46" spans="1:24" ht="12.75">
      <c r="A46" s="1" t="s">
        <v>68</v>
      </c>
      <c r="B46" s="1" t="s">
        <v>51</v>
      </c>
      <c r="C46" s="1" t="s">
        <v>61</v>
      </c>
      <c r="D46" s="1">
        <v>20</v>
      </c>
      <c r="E46" s="1">
        <v>10</v>
      </c>
      <c r="F46" s="1">
        <v>500</v>
      </c>
      <c r="G46" s="1">
        <v>-500</v>
      </c>
      <c r="H46" s="1" t="s">
        <v>71</v>
      </c>
      <c r="W46" s="2"/>
      <c r="X46" s="2"/>
    </row>
    <row r="47" spans="23:24" ht="12.75">
      <c r="W47" s="2"/>
      <c r="X47" s="2"/>
    </row>
    <row r="48" spans="23:24" ht="12.75">
      <c r="W48" s="2"/>
      <c r="X48" s="2"/>
    </row>
    <row r="49" spans="23:24" ht="12.75">
      <c r="W49" s="2"/>
      <c r="X4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2008-06-10T02:24:51Z</dcterms:created>
  <dcterms:modified xsi:type="dcterms:W3CDTF">2008-06-10T02:24:51Z</dcterms:modified>
  <cp:category/>
  <cp:version/>
  <cp:contentType/>
  <cp:contentStatus/>
</cp:coreProperties>
</file>