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3845" windowHeight="100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<sst xmlns="http://schemas.openxmlformats.org/spreadsheetml/2006/main" count="120" uniqueCount="75">
  <si>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dioptase50010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</si>
  <si>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</si>
  <si>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</si>
  <si>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</si>
  <si>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</si>
  <si>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</si>
  <si>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</si>
  <si>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</si>
  <si>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</si>
  <si>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</si>
  <si>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</si>
  <si>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</si>
  <si>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</si>
  <si>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</si>
  <si>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</si>
  <si>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</si>
  <si>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</si>
  <si>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</si>
  <si>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</si>
  <si>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</si>
  <si>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</si>
  <si>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</si>
  <si>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</si>
  <si>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</si>
  <si>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</si>
  <si>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</si>
  <si>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</si>
  <si>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SiO2</t>
  </si>
  <si>
    <t>MgO</t>
  </si>
  <si>
    <t>Al2O3</t>
  </si>
  <si>
    <t>CuO</t>
  </si>
  <si>
    <t>MnO</t>
  </si>
  <si>
    <t>FeO</t>
  </si>
  <si>
    <t>CaO</t>
  </si>
  <si>
    <t>Totals</t>
  </si>
  <si>
    <t>Si</t>
  </si>
  <si>
    <t>Mg</t>
  </si>
  <si>
    <t>Al</t>
  </si>
  <si>
    <t>Cu</t>
  </si>
  <si>
    <t>Mn</t>
  </si>
  <si>
    <t>Fe</t>
  </si>
  <si>
    <t>Ca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</si>
  <si>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</si>
  <si>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</si>
  <si>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</si>
  <si>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</si>
  <si>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</si>
  <si>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</si>
  <si>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</si>
  <si>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</si>
  <si>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</si>
  <si>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</si>
  <si>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</si>
  <si>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</si>
  <si>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LIF</t>
  </si>
  <si>
    <t>enargite</t>
  </si>
  <si>
    <t>rhod-791</t>
  </si>
  <si>
    <t>fayalite</t>
  </si>
  <si>
    <t>PET</t>
  </si>
  <si>
    <t>H</t>
  </si>
  <si>
    <t>Cation number normalized to 3 O</t>
  </si>
  <si>
    <t>Cation number normalized to 4 O, using the H2O values (for H estimation)</t>
  </si>
  <si>
    <t>trace</t>
  </si>
  <si>
    <t>ideal</t>
  </si>
  <si>
    <t>measured</t>
  </si>
  <si>
    <t>trace amounts of Mg and Al; OH estimated by difference</t>
  </si>
  <si>
    <t>H2O*</t>
  </si>
  <si>
    <t>average</t>
  </si>
  <si>
    <t>stdev</t>
  </si>
  <si>
    <t>in formula</t>
  </si>
  <si>
    <t>WDS scan: Si, Cu, &lt;&lt;Al, &lt;&lt;Mg</t>
  </si>
  <si>
    <t>not present in the wds scan</t>
  </si>
  <si>
    <t>* = estimated by difference</t>
  </si>
  <si>
    <r>
      <t>CuSiO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</si>
  <si>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Cu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·H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</si>
</sst>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selection activeCell="O28" sqref="O28"/>
    </sheetView>
  </sheetViews>
  <sheetFormatPr defaultColWidth="9.00390625" defaultRowHeight="13.5"/>
  <cols>
    <col min="1" max="16384" width="5.25390625" style="1" customWidth="1"/>
  </cols>
  <sheetData>
    <row r="1" spans="2:27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X1" s="6" t="s">
        <v>70</v>
      </c>
      <c r="Y1" s="6"/>
      <c r="Z1" s="6"/>
      <c r="AA1" s="6"/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4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W3" s="1" t="s">
        <v>67</v>
      </c>
      <c r="X3" s="1" t="s">
        <v>68</v>
      </c>
    </row>
    <row r="4" spans="1:27" ht="12.75">
      <c r="A4" s="1" t="s">
        <v>30</v>
      </c>
      <c r="B4" s="2">
        <v>50</v>
      </c>
      <c r="C4" s="2">
        <v>49.74</v>
      </c>
      <c r="D4" s="2">
        <v>50.34</v>
      </c>
      <c r="E4" s="2">
        <v>49.9</v>
      </c>
      <c r="F4" s="2">
        <v>49.64</v>
      </c>
      <c r="G4" s="2">
        <v>50.67</v>
      </c>
      <c r="H4" s="2">
        <v>49.81</v>
      </c>
      <c r="I4" s="2">
        <v>49.97</v>
      </c>
      <c r="J4" s="2">
        <v>50.67</v>
      </c>
      <c r="K4" s="2">
        <v>49.72</v>
      </c>
      <c r="L4" s="2">
        <v>50.87</v>
      </c>
      <c r="M4" s="2">
        <v>50.31</v>
      </c>
      <c r="N4" s="2">
        <v>49.29</v>
      </c>
      <c r="O4" s="2">
        <v>49.78</v>
      </c>
      <c r="P4" s="2">
        <v>49.23</v>
      </c>
      <c r="Q4" s="2">
        <v>50.73</v>
      </c>
      <c r="R4" s="2">
        <v>50.53</v>
      </c>
      <c r="S4" s="2">
        <v>50.5</v>
      </c>
      <c r="T4" s="2">
        <v>49.92</v>
      </c>
      <c r="U4" s="2">
        <v>50.73</v>
      </c>
      <c r="V4" s="2"/>
      <c r="W4" s="2">
        <f>AVERAGE(B4:U4)</f>
        <v>50.1175</v>
      </c>
      <c r="X4" s="2">
        <f>STDEV(B4:U4)</f>
        <v>0.4953135636289554</v>
      </c>
      <c r="Y4" s="2"/>
      <c r="Z4" s="2"/>
      <c r="AA4" s="2"/>
    </row>
    <row r="5" spans="1:27" ht="12.75">
      <c r="A5" s="1" t="s">
        <v>27</v>
      </c>
      <c r="B5" s="2">
        <v>38.37</v>
      </c>
      <c r="C5" s="2">
        <v>38.44</v>
      </c>
      <c r="D5" s="2">
        <v>38.34</v>
      </c>
      <c r="E5" s="2">
        <v>38.12</v>
      </c>
      <c r="F5" s="2">
        <v>38.24</v>
      </c>
      <c r="G5" s="2">
        <v>38.21</v>
      </c>
      <c r="H5" s="2">
        <v>38.45</v>
      </c>
      <c r="I5" s="2">
        <v>38.59</v>
      </c>
      <c r="J5" s="2">
        <v>38</v>
      </c>
      <c r="K5" s="2">
        <v>38.06</v>
      </c>
      <c r="L5" s="2">
        <v>37.74</v>
      </c>
      <c r="M5" s="2">
        <v>38.22</v>
      </c>
      <c r="N5" s="2">
        <v>38.13</v>
      </c>
      <c r="O5" s="2">
        <v>38.22</v>
      </c>
      <c r="P5" s="2">
        <v>38.38</v>
      </c>
      <c r="Q5" s="2">
        <v>38.11</v>
      </c>
      <c r="R5" s="2">
        <v>38.23</v>
      </c>
      <c r="S5" s="2">
        <v>38.29</v>
      </c>
      <c r="T5" s="2">
        <v>38.36</v>
      </c>
      <c r="U5" s="2">
        <v>38.51</v>
      </c>
      <c r="V5" s="2"/>
      <c r="W5" s="2">
        <f>AVERAGE(B5:U5)</f>
        <v>38.2505</v>
      </c>
      <c r="X5" s="2">
        <f>STDEV(B5:U5)</f>
        <v>0.19546099355157662</v>
      </c>
      <c r="Y5" s="2"/>
      <c r="Z5" s="2"/>
      <c r="AA5" s="2"/>
    </row>
    <row r="6" spans="1:27" ht="12.75">
      <c r="A6" s="1" t="s">
        <v>29</v>
      </c>
      <c r="B6" s="2">
        <v>0.46</v>
      </c>
      <c r="C6" s="2">
        <v>0</v>
      </c>
      <c r="D6" s="2">
        <v>0.07</v>
      </c>
      <c r="E6" s="2">
        <v>0.12</v>
      </c>
      <c r="F6" s="2">
        <v>0.13</v>
      </c>
      <c r="G6" s="2">
        <v>0.04</v>
      </c>
      <c r="H6" s="2">
        <v>0.09</v>
      </c>
      <c r="I6" s="2">
        <v>0.08</v>
      </c>
      <c r="J6" s="2">
        <v>0.25</v>
      </c>
      <c r="K6" s="2">
        <v>0.09</v>
      </c>
      <c r="L6" s="2">
        <v>0.09</v>
      </c>
      <c r="M6" s="2">
        <v>0.11</v>
      </c>
      <c r="N6" s="2">
        <v>0.09</v>
      </c>
      <c r="O6" s="2">
        <v>0.1</v>
      </c>
      <c r="P6" s="2">
        <v>0.06</v>
      </c>
      <c r="Q6" s="2">
        <v>0.2</v>
      </c>
      <c r="R6" s="2">
        <v>0.12</v>
      </c>
      <c r="S6" s="2">
        <v>0.07</v>
      </c>
      <c r="T6" s="2">
        <v>0.09</v>
      </c>
      <c r="U6" s="2">
        <v>0.04</v>
      </c>
      <c r="V6" s="2"/>
      <c r="W6" s="2">
        <f>AVERAGE(B6:U6)</f>
        <v>0.11500000000000002</v>
      </c>
      <c r="X6" s="2">
        <f>STDEV(B6:U6)</f>
        <v>0.09757588140303394</v>
      </c>
      <c r="Y6" s="2"/>
      <c r="Z6" s="2"/>
      <c r="AA6" s="2"/>
    </row>
    <row r="7" spans="1:27" ht="12.75">
      <c r="A7" s="1" t="s">
        <v>28</v>
      </c>
      <c r="B7" s="2">
        <v>0.26</v>
      </c>
      <c r="C7" s="2">
        <v>0.23</v>
      </c>
      <c r="D7" s="2">
        <v>0.22</v>
      </c>
      <c r="E7" s="2">
        <v>0.17</v>
      </c>
      <c r="F7" s="2">
        <v>0.2</v>
      </c>
      <c r="G7" s="2">
        <v>0.16</v>
      </c>
      <c r="H7" s="2">
        <v>0.01</v>
      </c>
      <c r="I7" s="2">
        <v>0.02</v>
      </c>
      <c r="J7" s="2">
        <v>0.05</v>
      </c>
      <c r="K7" s="2">
        <v>0.03</v>
      </c>
      <c r="L7" s="2">
        <v>0.04</v>
      </c>
      <c r="M7" s="2">
        <v>0.03</v>
      </c>
      <c r="N7" s="2">
        <v>0.03</v>
      </c>
      <c r="O7" s="2">
        <v>0.06</v>
      </c>
      <c r="P7" s="2">
        <v>0.05</v>
      </c>
      <c r="Q7" s="2">
        <v>0.05</v>
      </c>
      <c r="R7" s="2">
        <v>0.02</v>
      </c>
      <c r="S7" s="2">
        <v>0</v>
      </c>
      <c r="T7" s="2">
        <v>0.01</v>
      </c>
      <c r="U7" s="2">
        <v>0.02</v>
      </c>
      <c r="V7" s="2"/>
      <c r="W7" s="2">
        <f>AVERAGE(B7:U7)</f>
        <v>0.08300000000000002</v>
      </c>
      <c r="X7" s="2">
        <f>STDEV(B7:U7)</f>
        <v>0.08657822748060975</v>
      </c>
      <c r="Y7" s="2"/>
      <c r="Z7" s="2"/>
      <c r="AA7" s="2"/>
    </row>
    <row r="8" spans="1:27" ht="12.75">
      <c r="A8" s="1" t="s">
        <v>32</v>
      </c>
      <c r="B8" s="2">
        <v>0.07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0.01</v>
      </c>
      <c r="L8" s="2">
        <v>0.05</v>
      </c>
      <c r="M8" s="2">
        <v>0.04</v>
      </c>
      <c r="N8" s="2">
        <v>0</v>
      </c>
      <c r="O8" s="2">
        <v>0.02</v>
      </c>
      <c r="P8" s="2">
        <v>0.08</v>
      </c>
      <c r="Q8" s="2">
        <v>0</v>
      </c>
      <c r="R8" s="2">
        <v>0.02</v>
      </c>
      <c r="S8" s="2">
        <v>0.04</v>
      </c>
      <c r="T8" s="2">
        <v>0</v>
      </c>
      <c r="U8" s="2">
        <v>0.06</v>
      </c>
      <c r="V8" s="2"/>
      <c r="W8" s="2">
        <f>AVERAGE(B8:U8)</f>
        <v>0.0195</v>
      </c>
      <c r="X8" s="2">
        <f>STDEV(B8:U8)</f>
        <v>0.02704285098641939</v>
      </c>
      <c r="Y8" s="2" t="s">
        <v>71</v>
      </c>
      <c r="Z8" s="2"/>
      <c r="AA8" s="2"/>
    </row>
    <row r="9" spans="1:27" ht="12.75">
      <c r="A9" s="1" t="s">
        <v>31</v>
      </c>
      <c r="B9" s="2">
        <v>0.06</v>
      </c>
      <c r="C9" s="2">
        <v>0.01</v>
      </c>
      <c r="D9" s="2">
        <v>0</v>
      </c>
      <c r="E9" s="2">
        <v>0.01</v>
      </c>
      <c r="F9" s="2">
        <v>0</v>
      </c>
      <c r="G9" s="2">
        <v>0.05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0.03</v>
      </c>
      <c r="N9" s="2">
        <v>0</v>
      </c>
      <c r="O9" s="2">
        <v>0</v>
      </c>
      <c r="P9" s="2">
        <v>0</v>
      </c>
      <c r="Q9" s="2">
        <v>0.03</v>
      </c>
      <c r="R9" s="2">
        <v>0</v>
      </c>
      <c r="S9" s="2">
        <v>0</v>
      </c>
      <c r="T9" s="2">
        <v>0</v>
      </c>
      <c r="U9" s="2">
        <v>0.02</v>
      </c>
      <c r="V9" s="2"/>
      <c r="W9" s="2">
        <f>AVERAGE(B9:U9)</f>
        <v>0.010499999999999999</v>
      </c>
      <c r="X9" s="2">
        <f>STDEV(B9:U9)</f>
        <v>0.01820208200931103</v>
      </c>
      <c r="Y9" s="2" t="s">
        <v>71</v>
      </c>
      <c r="Z9" s="2"/>
      <c r="AA9" s="2"/>
    </row>
    <row r="10" spans="1:27" ht="12.75">
      <c r="A10" s="1" t="s">
        <v>33</v>
      </c>
      <c r="B10" s="2">
        <v>0</v>
      </c>
      <c r="C10" s="2">
        <v>0</v>
      </c>
      <c r="D10" s="2">
        <v>0.01</v>
      </c>
      <c r="E10" s="2">
        <v>0.02</v>
      </c>
      <c r="F10" s="2">
        <v>0.01</v>
      </c>
      <c r="G10" s="2">
        <v>0.02</v>
      </c>
      <c r="H10" s="2">
        <v>0</v>
      </c>
      <c r="I10" s="2">
        <v>0</v>
      </c>
      <c r="J10" s="2">
        <v>0.01</v>
      </c>
      <c r="K10" s="2">
        <v>0.01</v>
      </c>
      <c r="L10" s="2">
        <v>0.01</v>
      </c>
      <c r="M10" s="2">
        <v>0.01</v>
      </c>
      <c r="N10" s="2">
        <v>0.01</v>
      </c>
      <c r="O10" s="2">
        <v>0.01</v>
      </c>
      <c r="P10" s="2">
        <v>0.01</v>
      </c>
      <c r="Q10" s="2">
        <v>0</v>
      </c>
      <c r="R10" s="2">
        <v>0.02</v>
      </c>
      <c r="S10" s="2">
        <v>0.01</v>
      </c>
      <c r="T10" s="2">
        <v>0</v>
      </c>
      <c r="U10" s="2">
        <v>0.02</v>
      </c>
      <c r="V10" s="2"/>
      <c r="W10" s="2">
        <f>AVERAGE(B10:U10)</f>
        <v>0.008999999999999998</v>
      </c>
      <c r="X10" s="2">
        <f>STDEV(B10:U10)</f>
        <v>0.007181848464596082</v>
      </c>
      <c r="Y10" s="2" t="s">
        <v>71</v>
      </c>
      <c r="Z10" s="2"/>
      <c r="AA10" s="2"/>
    </row>
    <row r="11" spans="1:27" ht="12.75">
      <c r="A11" s="1" t="s">
        <v>34</v>
      </c>
      <c r="B11" s="2">
        <f>SUM(B4:B5)</f>
        <v>88.37</v>
      </c>
      <c r="C11" s="2">
        <f aca="true" t="shared" si="0" ref="C11:U11">SUM(C4:C5)</f>
        <v>88.18</v>
      </c>
      <c r="D11" s="2">
        <f t="shared" si="0"/>
        <v>88.68</v>
      </c>
      <c r="E11" s="2">
        <f t="shared" si="0"/>
        <v>88.02</v>
      </c>
      <c r="F11" s="2">
        <f t="shared" si="0"/>
        <v>87.88</v>
      </c>
      <c r="G11" s="2">
        <f t="shared" si="0"/>
        <v>88.88</v>
      </c>
      <c r="H11" s="2">
        <f t="shared" si="0"/>
        <v>88.26</v>
      </c>
      <c r="I11" s="2">
        <f t="shared" si="0"/>
        <v>88.56</v>
      </c>
      <c r="J11" s="2">
        <f t="shared" si="0"/>
        <v>88.67</v>
      </c>
      <c r="K11" s="2">
        <f t="shared" si="0"/>
        <v>87.78</v>
      </c>
      <c r="L11" s="2">
        <f t="shared" si="0"/>
        <v>88.61</v>
      </c>
      <c r="M11" s="2">
        <f t="shared" si="0"/>
        <v>88.53</v>
      </c>
      <c r="N11" s="2">
        <f t="shared" si="0"/>
        <v>87.42</v>
      </c>
      <c r="O11" s="2">
        <f t="shared" si="0"/>
        <v>88</v>
      </c>
      <c r="P11" s="2">
        <f t="shared" si="0"/>
        <v>87.61</v>
      </c>
      <c r="Q11" s="2">
        <f t="shared" si="0"/>
        <v>88.84</v>
      </c>
      <c r="R11" s="2">
        <f t="shared" si="0"/>
        <v>88.75999999999999</v>
      </c>
      <c r="S11" s="2">
        <f t="shared" si="0"/>
        <v>88.78999999999999</v>
      </c>
      <c r="T11" s="2">
        <f t="shared" si="0"/>
        <v>88.28</v>
      </c>
      <c r="U11" s="2">
        <f t="shared" si="0"/>
        <v>89.24</v>
      </c>
      <c r="V11" s="2"/>
      <c r="W11" s="2">
        <f>AVERAGE(B11:U11)</f>
        <v>88.36799999999998</v>
      </c>
      <c r="X11" s="2">
        <f>STDEV(B11:U11)</f>
        <v>0.47327081376013724</v>
      </c>
      <c r="Y11" s="2"/>
      <c r="Z11" s="2"/>
      <c r="AA11" s="2"/>
    </row>
    <row r="12" spans="1:27" ht="12.75">
      <c r="A12" s="1" t="s">
        <v>66</v>
      </c>
      <c r="B12" s="2">
        <f>100-B11</f>
        <v>11.629999999999995</v>
      </c>
      <c r="C12" s="2">
        <f aca="true" t="shared" si="1" ref="C12:U12">100-C11</f>
        <v>11.819999999999993</v>
      </c>
      <c r="D12" s="2">
        <f t="shared" si="1"/>
        <v>11.319999999999993</v>
      </c>
      <c r="E12" s="2">
        <f t="shared" si="1"/>
        <v>11.980000000000004</v>
      </c>
      <c r="F12" s="2">
        <f t="shared" si="1"/>
        <v>12.120000000000005</v>
      </c>
      <c r="G12" s="2">
        <f t="shared" si="1"/>
        <v>11.120000000000005</v>
      </c>
      <c r="H12" s="2">
        <f t="shared" si="1"/>
        <v>11.739999999999995</v>
      </c>
      <c r="I12" s="2">
        <f t="shared" si="1"/>
        <v>11.439999999999998</v>
      </c>
      <c r="J12" s="2">
        <f t="shared" si="1"/>
        <v>11.329999999999998</v>
      </c>
      <c r="K12" s="2">
        <f t="shared" si="1"/>
        <v>12.219999999999999</v>
      </c>
      <c r="L12" s="2">
        <f t="shared" si="1"/>
        <v>11.39</v>
      </c>
      <c r="M12" s="2">
        <f t="shared" si="1"/>
        <v>11.469999999999999</v>
      </c>
      <c r="N12" s="2">
        <f t="shared" si="1"/>
        <v>12.579999999999998</v>
      </c>
      <c r="O12" s="2">
        <f t="shared" si="1"/>
        <v>12</v>
      </c>
      <c r="P12" s="2">
        <f t="shared" si="1"/>
        <v>12.39</v>
      </c>
      <c r="Q12" s="2">
        <f t="shared" si="1"/>
        <v>11.159999999999997</v>
      </c>
      <c r="R12" s="2">
        <f t="shared" si="1"/>
        <v>11.240000000000009</v>
      </c>
      <c r="S12" s="2">
        <f t="shared" si="1"/>
        <v>11.210000000000008</v>
      </c>
      <c r="T12" s="2">
        <f t="shared" si="1"/>
        <v>11.719999999999999</v>
      </c>
      <c r="U12" s="2">
        <f t="shared" si="1"/>
        <v>10.760000000000005</v>
      </c>
      <c r="V12" s="2"/>
      <c r="W12" s="2">
        <f>AVERAGE(B12:U12)</f>
        <v>11.632</v>
      </c>
      <c r="X12" s="2">
        <f>STDEV(B12:U12)</f>
        <v>0.4732708137608958</v>
      </c>
      <c r="Y12" s="2"/>
      <c r="Z12" s="2"/>
      <c r="AA12" s="2"/>
    </row>
    <row r="13" spans="1:27" ht="12.75">
      <c r="A13" s="1" t="s">
        <v>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1" t="s">
        <v>60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" t="s">
        <v>67</v>
      </c>
      <c r="X15" s="1" t="s">
        <v>68</v>
      </c>
      <c r="Y15" s="2"/>
      <c r="Z15" s="2"/>
      <c r="AA15" s="2"/>
    </row>
    <row r="16" spans="1:25" ht="12.75">
      <c r="A16" s="1" t="s">
        <v>35</v>
      </c>
      <c r="B16" s="2">
        <v>0.9948308510879271</v>
      </c>
      <c r="C16" s="2">
        <v>1.0045839967009755</v>
      </c>
      <c r="D16" s="2">
        <v>0.9988204194061227</v>
      </c>
      <c r="E16" s="2">
        <v>0.9996736110362908</v>
      </c>
      <c r="F16" s="2">
        <v>1.0018920886174585</v>
      </c>
      <c r="G16" s="2">
        <v>0.996759914554273</v>
      </c>
      <c r="H16" s="2">
        <v>1.0056862542822171</v>
      </c>
      <c r="I16" s="2">
        <v>1.0058569985851329</v>
      </c>
      <c r="J16" s="2">
        <v>0.993118868828068</v>
      </c>
      <c r="K16" s="2">
        <v>1.0026375808156993</v>
      </c>
      <c r="L16" s="2">
        <v>0.9920858433268623</v>
      </c>
      <c r="M16" s="2">
        <v>0.9998199823983418</v>
      </c>
      <c r="N16" s="2">
        <v>1.006114310476258</v>
      </c>
      <c r="O16" s="2">
        <v>1.0030850554302102</v>
      </c>
      <c r="P16" s="2">
        <v>1.0088823240055844</v>
      </c>
      <c r="Q16" s="2">
        <v>0.994460904170666</v>
      </c>
      <c r="R16" s="2">
        <v>0.9984365610675383</v>
      </c>
      <c r="S16" s="2">
        <v>1.0001852599213008</v>
      </c>
      <c r="T16" s="2">
        <v>1.0041807075218565</v>
      </c>
      <c r="U16" s="2">
        <v>1.0007862814010482</v>
      </c>
      <c r="V16" s="2"/>
      <c r="W16" s="5">
        <f>AVERAGE(B16:U16)</f>
        <v>1.000594890681692</v>
      </c>
      <c r="X16" s="5">
        <f>STDEV(B16:U16)</f>
        <v>0.0046842241416435206</v>
      </c>
      <c r="Y16" s="2">
        <v>1</v>
      </c>
    </row>
    <row r="17" spans="1:25" ht="12.75">
      <c r="A17" s="1" t="s">
        <v>38</v>
      </c>
      <c r="B17" s="2">
        <v>0.9792044666311484</v>
      </c>
      <c r="C17" s="2">
        <v>0.9818713618847631</v>
      </c>
      <c r="D17" s="2">
        <v>0.9905911662246428</v>
      </c>
      <c r="E17" s="2">
        <v>0.9884434261966419</v>
      </c>
      <c r="F17" s="2">
        <v>0.9823828502979476</v>
      </c>
      <c r="G17" s="2">
        <v>0.998413320537872</v>
      </c>
      <c r="H17" s="2">
        <v>0.9840760168529251</v>
      </c>
      <c r="I17" s="2">
        <v>0.9838224955974388</v>
      </c>
      <c r="J17" s="2">
        <v>1.0002636274677015</v>
      </c>
      <c r="K17" s="2">
        <v>0.9893552225058683</v>
      </c>
      <c r="L17" s="2">
        <v>1.0100782744979704</v>
      </c>
      <c r="M17" s="2">
        <v>0.9941029961590608</v>
      </c>
      <c r="N17" s="2">
        <v>0.9823930354490235</v>
      </c>
      <c r="O17" s="2">
        <v>0.98684263774087</v>
      </c>
      <c r="P17" s="2">
        <v>0.9774877293381591</v>
      </c>
      <c r="Q17" s="2">
        <v>0.9999068958092665</v>
      </c>
      <c r="R17" s="2">
        <v>0.996807763561565</v>
      </c>
      <c r="S17" s="2">
        <v>0.9963969683952669</v>
      </c>
      <c r="T17" s="2">
        <v>0.9870832614311069</v>
      </c>
      <c r="U17" s="2">
        <v>0.995814906498696</v>
      </c>
      <c r="V17" s="2"/>
      <c r="W17" s="5">
        <f>AVERAGE(B17:U17)</f>
        <v>0.9902669211538967</v>
      </c>
      <c r="X17" s="5">
        <f>STDEV(B17:U17)</f>
        <v>0.00847249729717083</v>
      </c>
      <c r="Y17" s="2">
        <v>1</v>
      </c>
    </row>
    <row r="18" spans="1:25" ht="12.75">
      <c r="A18" s="1" t="s">
        <v>37</v>
      </c>
      <c r="B18" s="2">
        <v>0.014056299706554181</v>
      </c>
      <c r="C18" s="2">
        <v>0</v>
      </c>
      <c r="D18" s="2">
        <v>0.002149260588197297</v>
      </c>
      <c r="E18" s="2">
        <v>0.0037088759960529085</v>
      </c>
      <c r="F18" s="2">
        <v>0.004014229028142502</v>
      </c>
      <c r="G18" s="2">
        <v>0.0012297851627565506</v>
      </c>
      <c r="H18" s="2">
        <v>0.0027743701983173525</v>
      </c>
      <c r="I18" s="2">
        <v>0.0024575772701053732</v>
      </c>
      <c r="J18" s="2">
        <v>0.007700401618503372</v>
      </c>
      <c r="K18" s="2">
        <v>0.002794302603980909</v>
      </c>
      <c r="L18" s="2">
        <v>0.002788339154615998</v>
      </c>
      <c r="M18" s="2">
        <v>0.0033914041396103274</v>
      </c>
      <c r="N18" s="2">
        <v>0.002798844443712871</v>
      </c>
      <c r="O18" s="2">
        <v>0.0030931630141212215</v>
      </c>
      <c r="P18" s="2">
        <v>0.0018588422037213244</v>
      </c>
      <c r="Q18" s="2">
        <v>0.0061508408810157095</v>
      </c>
      <c r="R18" s="2">
        <v>0.003693628010230547</v>
      </c>
      <c r="S18" s="2">
        <v>0.002155007841420896</v>
      </c>
      <c r="T18" s="2">
        <v>0.0027767163371966125</v>
      </c>
      <c r="U18" s="2">
        <v>0.0012251338724611387</v>
      </c>
      <c r="V18" s="2"/>
      <c r="W18" s="5">
        <f>AVERAGE(B18:U18)</f>
        <v>0.0035408511035358546</v>
      </c>
      <c r="X18" s="5">
        <f>STDEV(B18:U18)</f>
        <v>0.002983582123224599</v>
      </c>
      <c r="Y18" s="1" t="s">
        <v>62</v>
      </c>
    </row>
    <row r="19" spans="1:25" ht="12.75">
      <c r="A19" s="1" t="s">
        <v>36</v>
      </c>
      <c r="B19" s="2">
        <v>0.01004938163316658</v>
      </c>
      <c r="C19" s="2">
        <v>0.008960644713285422</v>
      </c>
      <c r="D19" s="2">
        <v>0.008544104080816092</v>
      </c>
      <c r="E19" s="2">
        <v>0.006646037736696984</v>
      </c>
      <c r="F19" s="2">
        <v>0.007811628924921872</v>
      </c>
      <c r="G19" s="2">
        <v>0.006222172609446904</v>
      </c>
      <c r="H19" s="2">
        <v>0.00038991928516427584</v>
      </c>
      <c r="I19" s="2">
        <v>0.0007771413271370342</v>
      </c>
      <c r="J19" s="2">
        <v>0.0019480324484073008</v>
      </c>
      <c r="K19" s="2">
        <v>0.0011781619567616329</v>
      </c>
      <c r="L19" s="2">
        <v>0.0015675301163814855</v>
      </c>
      <c r="M19" s="2">
        <v>0.0011699328348399117</v>
      </c>
      <c r="N19" s="2">
        <v>0.0011800769328913774</v>
      </c>
      <c r="O19" s="2">
        <v>0.002347506877528</v>
      </c>
      <c r="P19" s="2">
        <v>0.0019593593450897276</v>
      </c>
      <c r="Q19" s="2">
        <v>0.001945034527877253</v>
      </c>
      <c r="R19" s="2">
        <v>0.0007786722880126067</v>
      </c>
      <c r="S19" s="2">
        <v>0</v>
      </c>
      <c r="T19" s="2">
        <v>0.0003902490193847674</v>
      </c>
      <c r="U19" s="2">
        <v>0.0007748298905158414</v>
      </c>
      <c r="V19" s="2"/>
      <c r="W19" s="5">
        <f>AVERAGE(B19:U19)</f>
        <v>0.0032320208274162535</v>
      </c>
      <c r="X19" s="5">
        <f>STDEV(B19:U19)</f>
        <v>0.003363284287395149</v>
      </c>
      <c r="Y19" s="1" t="s">
        <v>62</v>
      </c>
    </row>
    <row r="20" spans="1:27" ht="12.75">
      <c r="A20" s="1" t="s">
        <v>34</v>
      </c>
      <c r="B20" s="2">
        <f>SUM(B16:B19)</f>
        <v>1.9981409990587962</v>
      </c>
      <c r="C20" s="2">
        <f aca="true" t="shared" si="2" ref="C20:U20">SUM(C16:C19)</f>
        <v>1.9954160032990242</v>
      </c>
      <c r="D20" s="2">
        <f t="shared" si="2"/>
        <v>2.0001049502997787</v>
      </c>
      <c r="E20" s="2">
        <f t="shared" si="2"/>
        <v>1.9984719509656825</v>
      </c>
      <c r="F20" s="2">
        <f t="shared" si="2"/>
        <v>1.9961007968684703</v>
      </c>
      <c r="G20" s="2">
        <f t="shared" si="2"/>
        <v>2.0026251928643486</v>
      </c>
      <c r="H20" s="2">
        <f t="shared" si="2"/>
        <v>1.9929265606186237</v>
      </c>
      <c r="I20" s="2">
        <f t="shared" si="2"/>
        <v>1.9929142127798143</v>
      </c>
      <c r="J20" s="2">
        <f t="shared" si="2"/>
        <v>2.0030309303626797</v>
      </c>
      <c r="K20" s="2">
        <f t="shared" si="2"/>
        <v>1.9959652678823103</v>
      </c>
      <c r="L20" s="2">
        <f t="shared" si="2"/>
        <v>2.0065199870958303</v>
      </c>
      <c r="M20" s="2">
        <f t="shared" si="2"/>
        <v>1.998484315531853</v>
      </c>
      <c r="N20" s="2">
        <f t="shared" si="2"/>
        <v>1.9924862673018857</v>
      </c>
      <c r="O20" s="2">
        <f t="shared" si="2"/>
        <v>1.9953683630627297</v>
      </c>
      <c r="P20" s="2">
        <f t="shared" si="2"/>
        <v>1.9901882548925547</v>
      </c>
      <c r="Q20" s="2">
        <f t="shared" si="2"/>
        <v>2.0024636753888254</v>
      </c>
      <c r="R20" s="2">
        <f t="shared" si="2"/>
        <v>1.9997166249273464</v>
      </c>
      <c r="S20" s="2">
        <f t="shared" si="2"/>
        <v>1.9987372361579887</v>
      </c>
      <c r="T20" s="2">
        <f t="shared" si="2"/>
        <v>1.9944309343095448</v>
      </c>
      <c r="U20" s="2">
        <f t="shared" si="2"/>
        <v>1.9986011516627213</v>
      </c>
      <c r="V20" s="2"/>
      <c r="W20" s="5">
        <f>AVERAGE(B20:U20)</f>
        <v>1.9976346837665406</v>
      </c>
      <c r="X20" s="5">
        <f>STDEV(B20:U20)</f>
        <v>0.0041194362390591975</v>
      </c>
      <c r="Y20" s="2"/>
      <c r="Z20" s="2"/>
      <c r="AA20" s="2"/>
    </row>
    <row r="21" spans="2:2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>
      <c r="A22" s="1" t="s">
        <v>61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" t="s">
        <v>67</v>
      </c>
      <c r="X22" s="1" t="s">
        <v>68</v>
      </c>
      <c r="Y22" s="2" t="s">
        <v>69</v>
      </c>
      <c r="Z22" s="2"/>
      <c r="AA22" s="2"/>
    </row>
    <row r="23" spans="1:25" ht="12.75">
      <c r="A23" s="1" t="s">
        <v>35</v>
      </c>
      <c r="B23" s="5">
        <v>1.0012035112099702</v>
      </c>
      <c r="C23" s="5">
        <v>0.9992669112779843</v>
      </c>
      <c r="D23" s="5">
        <v>1.005913630287958</v>
      </c>
      <c r="E23" s="5">
        <v>0.9908550766321362</v>
      </c>
      <c r="F23" s="5">
        <v>0.990687540646826</v>
      </c>
      <c r="G23" s="5">
        <v>1.006979517251564</v>
      </c>
      <c r="H23" s="5">
        <v>1.0007882554531682</v>
      </c>
      <c r="I23" s="5">
        <v>1.0083671641977765</v>
      </c>
      <c r="J23" s="5">
        <v>0.9995986261541936</v>
      </c>
      <c r="K23" s="5">
        <v>0.9858075207813096</v>
      </c>
      <c r="L23" s="5">
        <v>0.9938626633455508</v>
      </c>
      <c r="M23" s="5">
        <v>1.0012047809547846</v>
      </c>
      <c r="N23" s="5">
        <v>0.9811664061828914</v>
      </c>
      <c r="O23" s="5">
        <v>0.9923190710662214</v>
      </c>
      <c r="P23" s="5">
        <v>0.9887380235767179</v>
      </c>
      <c r="Q23" s="5">
        <v>1.0044849121052744</v>
      </c>
      <c r="R23" s="5">
        <v>1.0052912676937207</v>
      </c>
      <c r="S23" s="5">
        <v>1.0068869976359052</v>
      </c>
      <c r="T23" s="5">
        <v>0.9995098457505383</v>
      </c>
      <c r="U23" s="5">
        <v>1.0186126373256237</v>
      </c>
      <c r="V23" s="5"/>
      <c r="W23" s="5">
        <f>AVERAGE(B23:U23)</f>
        <v>0.9990772179765057</v>
      </c>
      <c r="X23" s="5">
        <f>STDEV(B23:U23)</f>
        <v>0.008982657341901817</v>
      </c>
      <c r="Y23" s="4">
        <v>1</v>
      </c>
    </row>
    <row r="24" spans="1:25" ht="12.75">
      <c r="A24" s="1" t="s">
        <v>38</v>
      </c>
      <c r="B24" s="5">
        <v>0.985477027689144</v>
      </c>
      <c r="C24" s="5">
        <v>0.9766744904208787</v>
      </c>
      <c r="D24" s="5">
        <v>0.9976259363426713</v>
      </c>
      <c r="E24" s="5">
        <v>0.9797239578979443</v>
      </c>
      <c r="F24" s="5">
        <v>0.9713964817092114</v>
      </c>
      <c r="G24" s="5">
        <v>1.0086498753135953</v>
      </c>
      <c r="H24" s="5">
        <v>0.979283266472061</v>
      </c>
      <c r="I24" s="5">
        <v>0.9862776730241183</v>
      </c>
      <c r="J24" s="5">
        <v>1.0067900018742104</v>
      </c>
      <c r="K24" s="5">
        <v>0.9727481172978586</v>
      </c>
      <c r="L24" s="5">
        <v>1.0118873188570268</v>
      </c>
      <c r="M24" s="5">
        <v>0.995479876415779</v>
      </c>
      <c r="N24" s="5">
        <v>0.9580333308193869</v>
      </c>
      <c r="O24" s="5">
        <v>0.9762509811808198</v>
      </c>
      <c r="P24" s="5">
        <v>0.9579702831337893</v>
      </c>
      <c r="Q24" s="5">
        <v>1.0099857984744451</v>
      </c>
      <c r="R24" s="5">
        <v>1.0036512877756718</v>
      </c>
      <c r="S24" s="5">
        <v>1.00307332267621</v>
      </c>
      <c r="T24" s="5">
        <v>0.9824919269866275</v>
      </c>
      <c r="U24" s="5">
        <v>1.0135527105515174</v>
      </c>
      <c r="W24" s="5">
        <f>AVERAGE(B24:U24)</f>
        <v>0.9888511832456486</v>
      </c>
      <c r="X24" s="5">
        <f>STDEV(B24:U24)</f>
        <v>0.017548759410314214</v>
      </c>
      <c r="Y24" s="4">
        <v>1</v>
      </c>
    </row>
    <row r="25" spans="1:25" ht="12.75">
      <c r="A25" s="1" t="s">
        <v>59</v>
      </c>
      <c r="B25" s="5">
        <v>2.0242318997818316</v>
      </c>
      <c r="C25" s="5">
        <v>2.049583374046305</v>
      </c>
      <c r="D25" s="5">
        <v>1.9810936061628261</v>
      </c>
      <c r="E25" s="5">
        <v>2.077131777675566</v>
      </c>
      <c r="F25" s="5">
        <v>2.094456873994274</v>
      </c>
      <c r="G25" s="5">
        <v>1.954782180366552</v>
      </c>
      <c r="H25" s="5">
        <v>2.0382804452432044</v>
      </c>
      <c r="I25" s="5">
        <v>1.9939759971606579</v>
      </c>
      <c r="J25" s="5">
        <v>1.9880254916348041</v>
      </c>
      <c r="K25" s="5">
        <v>2.1112736822790437</v>
      </c>
      <c r="L25" s="5">
        <v>2.000774708903743</v>
      </c>
      <c r="M25" s="5">
        <v>2.0042211233493035</v>
      </c>
      <c r="N25" s="5">
        <v>2.1592677136296605</v>
      </c>
      <c r="O25" s="5">
        <v>2.078221753373474</v>
      </c>
      <c r="P25" s="5">
        <v>2.12910733942555</v>
      </c>
      <c r="Q25" s="5">
        <v>1.9620887546300114</v>
      </c>
      <c r="R25" s="5">
        <v>1.9715323536737746</v>
      </c>
      <c r="S25" s="5">
        <v>1.96630536410396</v>
      </c>
      <c r="T25" s="5">
        <v>2.036976763024592</v>
      </c>
      <c r="U25" s="5">
        <v>1.8984440295944716</v>
      </c>
      <c r="V25" s="5"/>
      <c r="W25" s="5">
        <f>AVERAGE(B25:U25)</f>
        <v>2.0259887616026804</v>
      </c>
      <c r="X25" s="5">
        <f>STDEV(B25:U25)</f>
        <v>0.0665201446617123</v>
      </c>
      <c r="Y25" s="4">
        <v>2</v>
      </c>
    </row>
    <row r="26" spans="2:25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4"/>
    </row>
    <row r="27" spans="2:27" ht="20.25">
      <c r="B27" s="2"/>
      <c r="C27" s="2"/>
      <c r="D27" s="2"/>
      <c r="E27" s="2"/>
      <c r="F27" s="2"/>
      <c r="G27" s="2" t="s">
        <v>63</v>
      </c>
      <c r="H27" s="2"/>
      <c r="I27" s="2"/>
      <c r="J27" s="2"/>
      <c r="K27" s="3" t="s">
        <v>73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5"/>
      <c r="X27" s="5"/>
      <c r="Y27" s="2"/>
      <c r="Z27" s="2"/>
      <c r="AA27" s="2"/>
    </row>
    <row r="28" spans="2:27" ht="20.25">
      <c r="B28" s="2"/>
      <c r="C28" s="2"/>
      <c r="D28" s="2"/>
      <c r="E28" s="2"/>
      <c r="F28" s="2"/>
      <c r="G28" s="2" t="s">
        <v>64</v>
      </c>
      <c r="H28" s="2"/>
      <c r="I28" s="2"/>
      <c r="J28" s="2"/>
      <c r="K28" s="3" t="s">
        <v>74</v>
      </c>
      <c r="L28" s="2"/>
      <c r="M28" s="2"/>
      <c r="N28" s="2"/>
      <c r="O28" s="2" t="s">
        <v>65</v>
      </c>
      <c r="P28" s="2"/>
      <c r="Q28" s="2"/>
      <c r="R28" s="2"/>
      <c r="S28" s="2"/>
      <c r="T28" s="2"/>
      <c r="U28" s="2"/>
      <c r="V28" s="2"/>
      <c r="W28" s="5"/>
      <c r="X28" s="5"/>
      <c r="Y28" s="2"/>
      <c r="Z28" s="2"/>
      <c r="AA28" s="2"/>
    </row>
    <row r="29" spans="2:27" ht="18.75">
      <c r="B29" s="2"/>
      <c r="C29" s="2"/>
      <c r="D29" s="2"/>
      <c r="E29" s="2"/>
      <c r="F29" s="2"/>
      <c r="G29" s="2"/>
      <c r="H29" s="2"/>
      <c r="I29" s="2"/>
      <c r="J29" s="2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5"/>
      <c r="X29" s="5"/>
      <c r="Y29" s="2"/>
      <c r="Z29" s="2"/>
      <c r="AA29" s="2"/>
    </row>
    <row r="30" spans="1:24" ht="12.75">
      <c r="A30" s="1" t="s">
        <v>42</v>
      </c>
      <c r="B30" s="1" t="s">
        <v>43</v>
      </c>
      <c r="C30" s="1" t="s">
        <v>44</v>
      </c>
      <c r="D30" s="1" t="s">
        <v>45</v>
      </c>
      <c r="E30" s="1" t="s">
        <v>46</v>
      </c>
      <c r="F30" s="1" t="s">
        <v>47</v>
      </c>
      <c r="G30" s="1" t="s">
        <v>48</v>
      </c>
      <c r="H30" s="1" t="s">
        <v>49</v>
      </c>
      <c r="W30" s="5"/>
      <c r="X30" s="5"/>
    </row>
    <row r="31" spans="1:24" ht="12.75">
      <c r="A31" s="1" t="s">
        <v>50</v>
      </c>
      <c r="B31" s="1" t="s">
        <v>35</v>
      </c>
      <c r="C31" s="1" t="s">
        <v>51</v>
      </c>
      <c r="D31" s="1">
        <v>20</v>
      </c>
      <c r="E31" s="1">
        <v>10</v>
      </c>
      <c r="F31" s="1">
        <v>500</v>
      </c>
      <c r="G31" s="1">
        <v>-500</v>
      </c>
      <c r="H31" s="1" t="s">
        <v>52</v>
      </c>
      <c r="W31" s="5"/>
      <c r="X31" s="5"/>
    </row>
    <row r="32" spans="1:24" ht="12.75">
      <c r="A32" s="1" t="s">
        <v>50</v>
      </c>
      <c r="B32" s="1" t="s">
        <v>36</v>
      </c>
      <c r="C32" s="1" t="s">
        <v>51</v>
      </c>
      <c r="D32" s="1">
        <v>20</v>
      </c>
      <c r="E32" s="1">
        <v>10</v>
      </c>
      <c r="F32" s="1">
        <v>400</v>
      </c>
      <c r="G32" s="1">
        <v>-600</v>
      </c>
      <c r="H32" s="1" t="s">
        <v>53</v>
      </c>
      <c r="W32" s="5"/>
      <c r="X32" s="5"/>
    </row>
    <row r="33" spans="1:24" ht="12.75">
      <c r="A33" s="1" t="s">
        <v>50</v>
      </c>
      <c r="B33" s="1" t="s">
        <v>37</v>
      </c>
      <c r="C33" s="1" t="s">
        <v>51</v>
      </c>
      <c r="D33" s="1">
        <v>20</v>
      </c>
      <c r="E33" s="1">
        <v>10</v>
      </c>
      <c r="F33" s="1">
        <v>500</v>
      </c>
      <c r="G33" s="1">
        <v>-500</v>
      </c>
      <c r="H33" s="1" t="s">
        <v>52</v>
      </c>
      <c r="W33" s="5"/>
      <c r="X33" s="5"/>
    </row>
    <row r="34" spans="1:24" ht="12.75">
      <c r="A34" s="1" t="s">
        <v>54</v>
      </c>
      <c r="B34" s="1" t="s">
        <v>38</v>
      </c>
      <c r="C34" s="1" t="s">
        <v>51</v>
      </c>
      <c r="D34" s="1">
        <v>20</v>
      </c>
      <c r="E34" s="1">
        <v>10</v>
      </c>
      <c r="F34" s="1">
        <v>600</v>
      </c>
      <c r="G34" s="1">
        <v>-600</v>
      </c>
      <c r="H34" s="1" t="s">
        <v>55</v>
      </c>
      <c r="W34" s="5"/>
      <c r="X34" s="5"/>
    </row>
    <row r="35" spans="1:24" ht="12.75">
      <c r="A35" s="1" t="s">
        <v>54</v>
      </c>
      <c r="B35" s="1" t="s">
        <v>39</v>
      </c>
      <c r="C35" s="1" t="s">
        <v>51</v>
      </c>
      <c r="D35" s="1">
        <v>20</v>
      </c>
      <c r="E35" s="1">
        <v>10</v>
      </c>
      <c r="F35" s="1">
        <v>600</v>
      </c>
      <c r="G35" s="1">
        <v>-600</v>
      </c>
      <c r="H35" s="1" t="s">
        <v>56</v>
      </c>
      <c r="W35" s="5"/>
      <c r="X35" s="5"/>
    </row>
    <row r="36" spans="1:24" ht="12.75">
      <c r="A36" s="1" t="s">
        <v>54</v>
      </c>
      <c r="B36" s="1" t="s">
        <v>40</v>
      </c>
      <c r="C36" s="1" t="s">
        <v>51</v>
      </c>
      <c r="D36" s="1">
        <v>20</v>
      </c>
      <c r="E36" s="1">
        <v>10</v>
      </c>
      <c r="F36" s="1">
        <v>600</v>
      </c>
      <c r="G36" s="1">
        <v>-600</v>
      </c>
      <c r="H36" s="1" t="s">
        <v>57</v>
      </c>
      <c r="W36" s="5"/>
      <c r="X36" s="5"/>
    </row>
    <row r="37" spans="1:24" ht="12.75">
      <c r="A37" s="1" t="s">
        <v>58</v>
      </c>
      <c r="B37" s="1" t="s">
        <v>41</v>
      </c>
      <c r="C37" s="1" t="s">
        <v>51</v>
      </c>
      <c r="D37" s="1">
        <v>20</v>
      </c>
      <c r="E37" s="1">
        <v>10</v>
      </c>
      <c r="F37" s="1">
        <v>500</v>
      </c>
      <c r="G37" s="1">
        <v>-500</v>
      </c>
      <c r="H37" s="1" t="s">
        <v>53</v>
      </c>
      <c r="W37" s="5"/>
      <c r="X37" s="5"/>
    </row>
    <row r="38" spans="23:24" ht="12.75">
      <c r="W38" s="5"/>
      <c r="X38" s="5"/>
    </row>
    <row r="39" spans="2:24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3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2006-12-26T22:47:20Z</dcterms:created>
  <dcterms:modified xsi:type="dcterms:W3CDTF">2008-01-31T22:43:05Z</dcterms:modified>
  <cp:category/>
  <cp:version/>
  <cp:contentType/>
  <cp:contentStatus/>
</cp:coreProperties>
</file>