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965" windowHeight="11580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<sst xmlns="http://schemas.openxmlformats.org/spreadsheetml/2006/main" count="120" uniqueCount="80">
  <si>
    <t>dolomite5-30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</si>
  <si>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</si>
  <si>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</si>
  <si>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</si>
  <si>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</si>
  <si>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</si>
  <si>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</si>
  <si>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</si>
  <si>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</si>
  <si>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</si>
  <si>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</si>
  <si>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</si>
  <si>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</si>
  <si>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</si>
  <si>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</si>
  <si>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</si>
  <si>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</si>
  <si>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</si>
  <si>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</si>
  <si>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</si>
  <si>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Ox</t>
  </si>
  <si>
    <t>Wt</t>
  </si>
  <si>
    <t>Average</t>
  </si>
  <si>
    <t>Standard</t>
  </si>
  <si>
    <t>Dev</t>
  </si>
  <si>
    <t>MgO</t>
  </si>
  <si>
    <t>ZnO</t>
  </si>
  <si>
    <t>CaO</t>
  </si>
  <si>
    <t>SrO</t>
  </si>
  <si>
    <t>SO3</t>
  </si>
  <si>
    <t>BaO</t>
  </si>
  <si>
    <t>MnO</t>
  </si>
  <si>
    <t>Totals</t>
  </si>
  <si>
    <t>Cation</t>
  </si>
  <si>
    <t>Numbers</t>
  </si>
  <si>
    <t>to</t>
  </si>
  <si>
    <t>O</t>
  </si>
  <si>
    <t>Mg</t>
  </si>
  <si>
    <t>Zn</t>
  </si>
  <si>
    <t>C</t>
  </si>
  <si>
    <t>Ca</t>
  </si>
  <si>
    <t>Sr</t>
  </si>
  <si>
    <t>S</t>
  </si>
  <si>
    <t>Ba</t>
  </si>
  <si>
    <t>Pb</t>
  </si>
  <si>
    <t>Mn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</si>
  <si>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</si>
  <si>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</si>
  <si>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</si>
  <si>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</si>
  <si>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</si>
  <si>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</si>
  <si>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</si>
  <si>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</si>
  <si>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</si>
  <si>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</si>
  <si>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dolom-s</t>
  </si>
  <si>
    <t>La</t>
  </si>
  <si>
    <t>gahnite</t>
  </si>
  <si>
    <t>PC2</t>
  </si>
  <si>
    <t>calc-s</t>
  </si>
  <si>
    <t>PET</t>
  </si>
  <si>
    <t>srcarb-s</t>
  </si>
  <si>
    <t>barite2</t>
  </si>
  <si>
    <t>LIF</t>
  </si>
  <si>
    <t>wulfenite</t>
  </si>
  <si>
    <t>mncarb1</t>
  </si>
  <si>
    <r>
      <t>CaMg(CO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</si>
  <si>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average</t>
  </si>
  <si>
    <t>stdev</t>
  </si>
  <si>
    <t>trace</t>
  </si>
  <si>
    <t>not present in the wds scan</t>
  </si>
  <si>
    <t>CO2*</t>
  </si>
  <si>
    <t>* = estimated by difference</t>
  </si>
  <si>
    <t>C**</t>
  </si>
  <si>
    <t>**after normalization of oxides at 6 O, including the values od CO2</t>
  </si>
  <si>
    <t>ideal</t>
  </si>
  <si>
    <t>measured</t>
  </si>
  <si>
    <r>
      <t>(Ca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</si>
  <si>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trace amounts of Mn; CO2 estimated by difference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</si>
</sst>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17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_ge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Q25" sqref="Q25"/>
    </sheetView>
  </sheetViews>
  <sheetFormatPr defaultColWidth="9.00390625" defaultRowHeight="13.5"/>
  <cols>
    <col min="1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3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V3" s="1" t="s">
        <v>68</v>
      </c>
      <c r="W3" s="1" t="s">
        <v>69</v>
      </c>
    </row>
    <row r="4" spans="1:25" ht="12.75">
      <c r="A4" s="1" t="s">
        <v>27</v>
      </c>
      <c r="B4" s="2">
        <v>29.33</v>
      </c>
      <c r="C4" s="2">
        <v>29.31</v>
      </c>
      <c r="D4" s="2">
        <v>29.47</v>
      </c>
      <c r="E4" s="2">
        <v>29.45</v>
      </c>
      <c r="F4" s="2">
        <v>29.67</v>
      </c>
      <c r="G4" s="2">
        <v>29.46</v>
      </c>
      <c r="H4" s="2">
        <v>29.54</v>
      </c>
      <c r="I4" s="2">
        <v>29.84</v>
      </c>
      <c r="J4" s="2">
        <v>29.6</v>
      </c>
      <c r="K4" s="2">
        <v>29.51</v>
      </c>
      <c r="L4" s="2">
        <v>29.61</v>
      </c>
      <c r="M4" s="2">
        <v>29.56</v>
      </c>
      <c r="N4" s="2">
        <v>29.77</v>
      </c>
      <c r="O4" s="2">
        <v>29.79</v>
      </c>
      <c r="P4" s="2">
        <v>29.48</v>
      </c>
      <c r="Q4" s="2">
        <v>29.99</v>
      </c>
      <c r="R4" s="2">
        <v>29.74</v>
      </c>
      <c r="S4" s="2">
        <v>29.35</v>
      </c>
      <c r="T4" s="2">
        <v>29.75</v>
      </c>
      <c r="U4" s="2"/>
      <c r="V4" s="2">
        <f>AVERAGE(B4:T4)</f>
        <v>29.590526315789475</v>
      </c>
      <c r="W4" s="2">
        <f>STDEV(B4:T4)</f>
        <v>0.18653190624325633</v>
      </c>
      <c r="X4" s="2"/>
      <c r="Y4" s="2"/>
    </row>
    <row r="5" spans="1:25" ht="12.75">
      <c r="A5" s="1" t="s">
        <v>25</v>
      </c>
      <c r="B5" s="2">
        <v>21.42</v>
      </c>
      <c r="C5" s="2">
        <v>21.47</v>
      </c>
      <c r="D5" s="2">
        <v>21.31</v>
      </c>
      <c r="E5" s="2">
        <v>21.33</v>
      </c>
      <c r="F5" s="2">
        <v>21.55</v>
      </c>
      <c r="G5" s="2">
        <v>21.63</v>
      </c>
      <c r="H5" s="2">
        <v>21.6</v>
      </c>
      <c r="I5" s="2">
        <v>21.71</v>
      </c>
      <c r="J5" s="2">
        <v>21.6</v>
      </c>
      <c r="K5" s="2">
        <v>21.12</v>
      </c>
      <c r="L5" s="2">
        <v>21.87</v>
      </c>
      <c r="M5" s="2">
        <v>21.46</v>
      </c>
      <c r="N5" s="2">
        <v>21.85</v>
      </c>
      <c r="O5" s="2">
        <v>21.41</v>
      </c>
      <c r="P5" s="2">
        <v>21.73</v>
      </c>
      <c r="Q5" s="2">
        <v>21.48</v>
      </c>
      <c r="R5" s="2">
        <v>21.42</v>
      </c>
      <c r="S5" s="2">
        <v>21.64</v>
      </c>
      <c r="T5" s="2">
        <v>21.32</v>
      </c>
      <c r="U5" s="2"/>
      <c r="V5" s="2">
        <f>AVERAGE(B5:T5)</f>
        <v>21.522105263157897</v>
      </c>
      <c r="W5" s="2">
        <f>STDEV(B5:T5)</f>
        <v>0.1931774931494219</v>
      </c>
      <c r="X5" s="2"/>
      <c r="Y5" s="2"/>
    </row>
    <row r="6" spans="1:25" ht="12.75">
      <c r="A6" s="1" t="s">
        <v>31</v>
      </c>
      <c r="B6" s="2">
        <v>0.09</v>
      </c>
      <c r="C6" s="2">
        <v>0.03</v>
      </c>
      <c r="D6" s="2">
        <v>0</v>
      </c>
      <c r="E6" s="2">
        <v>0.03</v>
      </c>
      <c r="F6" s="2">
        <v>0.1</v>
      </c>
      <c r="G6" s="2">
        <v>0.08</v>
      </c>
      <c r="H6" s="2">
        <v>0.08</v>
      </c>
      <c r="I6" s="2">
        <v>0.09</v>
      </c>
      <c r="J6" s="2">
        <v>0.12</v>
      </c>
      <c r="K6" s="2">
        <v>0.08</v>
      </c>
      <c r="L6" s="2">
        <v>0.15</v>
      </c>
      <c r="M6" s="2">
        <v>0</v>
      </c>
      <c r="N6" s="2">
        <v>0.03</v>
      </c>
      <c r="O6" s="2">
        <v>0.08</v>
      </c>
      <c r="P6" s="2">
        <v>0.06</v>
      </c>
      <c r="Q6" s="2">
        <v>0.05</v>
      </c>
      <c r="R6" s="2">
        <v>0.01</v>
      </c>
      <c r="S6" s="2">
        <v>0.03</v>
      </c>
      <c r="T6" s="2">
        <v>0.09</v>
      </c>
      <c r="U6" s="2"/>
      <c r="V6" s="2">
        <f>AVERAGE(B6:T6)</f>
        <v>0.06315789473684212</v>
      </c>
      <c r="W6" s="2">
        <f>STDEV(B6:T6)</f>
        <v>0.041372646838614864</v>
      </c>
      <c r="X6" s="2"/>
      <c r="Y6" s="2"/>
    </row>
    <row r="7" spans="1:25" ht="12.75">
      <c r="A7" s="1" t="s">
        <v>26</v>
      </c>
      <c r="B7" s="2">
        <v>0</v>
      </c>
      <c r="C7" s="2">
        <v>0</v>
      </c>
      <c r="D7" s="2">
        <v>0.11</v>
      </c>
      <c r="E7" s="2">
        <v>0.01</v>
      </c>
      <c r="F7" s="2">
        <v>0</v>
      </c>
      <c r="G7" s="2">
        <v>0.07</v>
      </c>
      <c r="H7" s="2">
        <v>0.1</v>
      </c>
      <c r="I7" s="2">
        <v>0.03</v>
      </c>
      <c r="J7" s="2">
        <v>0.08</v>
      </c>
      <c r="K7" s="2">
        <v>0.06</v>
      </c>
      <c r="L7" s="2">
        <v>0.08</v>
      </c>
      <c r="M7" s="2">
        <v>0.03</v>
      </c>
      <c r="N7" s="2">
        <v>0.03</v>
      </c>
      <c r="O7" s="2">
        <v>0.01</v>
      </c>
      <c r="P7" s="2">
        <v>0.01</v>
      </c>
      <c r="Q7" s="2">
        <v>0.05</v>
      </c>
      <c r="R7" s="2">
        <v>0.08</v>
      </c>
      <c r="S7" s="2">
        <v>0.17</v>
      </c>
      <c r="T7" s="2">
        <v>0</v>
      </c>
      <c r="U7" s="2"/>
      <c r="V7" s="2">
        <f>AVERAGE(B7:T7)</f>
        <v>0.048421052631578955</v>
      </c>
      <c r="W7" s="2">
        <f>STDEV(B7:T7)</f>
        <v>0.04693531694372786</v>
      </c>
      <c r="X7" s="2" t="s">
        <v>71</v>
      </c>
      <c r="Y7" s="2"/>
    </row>
    <row r="8" spans="1:25" ht="12.75">
      <c r="A8" s="1" t="s">
        <v>28</v>
      </c>
      <c r="B8" s="2">
        <v>0</v>
      </c>
      <c r="C8" s="2">
        <v>0.08</v>
      </c>
      <c r="D8" s="2">
        <v>0.03</v>
      </c>
      <c r="E8" s="2">
        <v>0</v>
      </c>
      <c r="F8" s="2">
        <v>0.09</v>
      </c>
      <c r="G8" s="2">
        <v>0.03</v>
      </c>
      <c r="H8" s="2">
        <v>0.03</v>
      </c>
      <c r="I8" s="2">
        <v>0.11</v>
      </c>
      <c r="J8" s="2">
        <v>0.05</v>
      </c>
      <c r="K8" s="2">
        <v>0.1</v>
      </c>
      <c r="L8" s="2">
        <v>0</v>
      </c>
      <c r="M8" s="2">
        <v>0.05</v>
      </c>
      <c r="N8" s="2">
        <v>0.02</v>
      </c>
      <c r="O8" s="2">
        <v>0</v>
      </c>
      <c r="P8" s="2">
        <v>0</v>
      </c>
      <c r="Q8" s="2">
        <v>0</v>
      </c>
      <c r="R8" s="2">
        <v>0.09</v>
      </c>
      <c r="S8" s="2">
        <v>0.04</v>
      </c>
      <c r="T8" s="2">
        <v>0.01</v>
      </c>
      <c r="U8" s="2"/>
      <c r="V8" s="2">
        <f>AVERAGE(B8:T8)</f>
        <v>0.03842105263157895</v>
      </c>
      <c r="W8" s="2">
        <f>STDEV(B8:T8)</f>
        <v>0.03833524022717027</v>
      </c>
      <c r="X8" s="2" t="s">
        <v>71</v>
      </c>
      <c r="Y8" s="2"/>
    </row>
    <row r="9" spans="1:25" ht="12.75">
      <c r="A9" s="1" t="s">
        <v>29</v>
      </c>
      <c r="B9" s="2">
        <v>0.01</v>
      </c>
      <c r="C9" s="2">
        <v>0</v>
      </c>
      <c r="D9" s="2">
        <v>0.01</v>
      </c>
      <c r="E9" s="2">
        <v>0</v>
      </c>
      <c r="F9" s="2">
        <v>0.05</v>
      </c>
      <c r="G9" s="2">
        <v>0</v>
      </c>
      <c r="H9" s="2">
        <v>0.01</v>
      </c>
      <c r="I9" s="2">
        <v>0</v>
      </c>
      <c r="J9" s="2">
        <v>0</v>
      </c>
      <c r="K9" s="2">
        <v>0</v>
      </c>
      <c r="L9" s="2">
        <v>0.02</v>
      </c>
      <c r="M9" s="2">
        <v>0.04</v>
      </c>
      <c r="N9" s="2">
        <v>0</v>
      </c>
      <c r="O9" s="2">
        <v>0</v>
      </c>
      <c r="P9" s="2">
        <v>0.02</v>
      </c>
      <c r="Q9" s="2">
        <v>0.01</v>
      </c>
      <c r="R9" s="2">
        <v>0.03</v>
      </c>
      <c r="S9" s="2">
        <v>0</v>
      </c>
      <c r="T9" s="2">
        <v>0</v>
      </c>
      <c r="U9" s="2"/>
      <c r="V9" s="2">
        <f>AVERAGE(B9:T9)</f>
        <v>0.010526315789473684</v>
      </c>
      <c r="W9" s="2">
        <f>STDEV(B9:T9)</f>
        <v>0.015082618476808298</v>
      </c>
      <c r="X9" s="2" t="s">
        <v>71</v>
      </c>
      <c r="Y9" s="2"/>
    </row>
    <row r="10" spans="1:25" ht="12.75">
      <c r="A10" s="1" t="s">
        <v>30</v>
      </c>
      <c r="B10" s="2">
        <v>0.05</v>
      </c>
      <c r="C10" s="2">
        <v>0</v>
      </c>
      <c r="D10" s="2">
        <v>0</v>
      </c>
      <c r="E10" s="2">
        <v>0.13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0.04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0.04</v>
      </c>
      <c r="U10" s="2"/>
      <c r="V10" s="2">
        <f>AVERAGE(B10:T10)</f>
        <v>0.01368421052631579</v>
      </c>
      <c r="W10" s="2">
        <f>STDEV(B10:T10)</f>
        <v>0.03252529380101132</v>
      </c>
      <c r="X10" s="2" t="s">
        <v>71</v>
      </c>
      <c r="Y10" s="2"/>
    </row>
    <row r="11" spans="1:25" ht="12.75">
      <c r="A11" s="1" t="s">
        <v>32</v>
      </c>
      <c r="B11" s="2">
        <f>SUM(B4:B6)</f>
        <v>50.84</v>
      </c>
      <c r="C11" s="2">
        <f aca="true" t="shared" si="0" ref="C11:T11">SUM(C4:C6)</f>
        <v>50.81</v>
      </c>
      <c r="D11" s="2">
        <f t="shared" si="0"/>
        <v>50.78</v>
      </c>
      <c r="E11" s="2">
        <f t="shared" si="0"/>
        <v>50.81</v>
      </c>
      <c r="F11" s="2">
        <f t="shared" si="0"/>
        <v>51.32</v>
      </c>
      <c r="G11" s="2">
        <f t="shared" si="0"/>
        <v>51.17</v>
      </c>
      <c r="H11" s="2">
        <f t="shared" si="0"/>
        <v>51.22</v>
      </c>
      <c r="I11" s="2">
        <f t="shared" si="0"/>
        <v>51.64</v>
      </c>
      <c r="J11" s="2">
        <f t="shared" si="0"/>
        <v>51.32</v>
      </c>
      <c r="K11" s="2">
        <f t="shared" si="0"/>
        <v>50.71</v>
      </c>
      <c r="L11" s="2">
        <f t="shared" si="0"/>
        <v>51.63</v>
      </c>
      <c r="M11" s="2">
        <f t="shared" si="0"/>
        <v>51.019999999999996</v>
      </c>
      <c r="N11" s="2">
        <f t="shared" si="0"/>
        <v>51.650000000000006</v>
      </c>
      <c r="O11" s="2">
        <f t="shared" si="0"/>
        <v>51.28</v>
      </c>
      <c r="P11" s="2">
        <f t="shared" si="0"/>
        <v>51.27</v>
      </c>
      <c r="Q11" s="2">
        <f t="shared" si="0"/>
        <v>51.519999999999996</v>
      </c>
      <c r="R11" s="2">
        <f t="shared" si="0"/>
        <v>51.169999999999995</v>
      </c>
      <c r="S11" s="2">
        <f t="shared" si="0"/>
        <v>51.02</v>
      </c>
      <c r="T11" s="2">
        <f t="shared" si="0"/>
        <v>51.160000000000004</v>
      </c>
      <c r="U11" s="2"/>
      <c r="V11" s="2">
        <f>AVERAGE(B11:T11)</f>
        <v>51.1757894736842</v>
      </c>
      <c r="W11" s="2">
        <f>STDEV(B11:T11)</f>
        <v>0.30104107858559453</v>
      </c>
      <c r="X11" s="2"/>
      <c r="Y11" s="2"/>
    </row>
    <row r="12" spans="1:25" ht="12.75">
      <c r="A12" s="1" t="s">
        <v>72</v>
      </c>
      <c r="B12" s="2">
        <f>100-B11</f>
        <v>49.16</v>
      </c>
      <c r="C12" s="2">
        <f aca="true" t="shared" si="1" ref="C12:T12">100-C11</f>
        <v>49.19</v>
      </c>
      <c r="D12" s="2">
        <f t="shared" si="1"/>
        <v>49.22</v>
      </c>
      <c r="E12" s="2">
        <f t="shared" si="1"/>
        <v>49.19</v>
      </c>
      <c r="F12" s="2">
        <f t="shared" si="1"/>
        <v>48.68</v>
      </c>
      <c r="G12" s="2">
        <f t="shared" si="1"/>
        <v>48.83</v>
      </c>
      <c r="H12" s="2">
        <f t="shared" si="1"/>
        <v>48.78</v>
      </c>
      <c r="I12" s="2">
        <f t="shared" si="1"/>
        <v>48.36</v>
      </c>
      <c r="J12" s="2">
        <f t="shared" si="1"/>
        <v>48.68</v>
      </c>
      <c r="K12" s="2">
        <f t="shared" si="1"/>
        <v>49.29</v>
      </c>
      <c r="L12" s="2">
        <f t="shared" si="1"/>
        <v>48.37</v>
      </c>
      <c r="M12" s="2">
        <f t="shared" si="1"/>
        <v>48.980000000000004</v>
      </c>
      <c r="N12" s="2">
        <f t="shared" si="1"/>
        <v>48.349999999999994</v>
      </c>
      <c r="O12" s="2">
        <f t="shared" si="1"/>
        <v>48.72</v>
      </c>
      <c r="P12" s="2">
        <f t="shared" si="1"/>
        <v>48.73</v>
      </c>
      <c r="Q12" s="2">
        <f t="shared" si="1"/>
        <v>48.480000000000004</v>
      </c>
      <c r="R12" s="2">
        <f t="shared" si="1"/>
        <v>48.830000000000005</v>
      </c>
      <c r="S12" s="2">
        <f t="shared" si="1"/>
        <v>48.98</v>
      </c>
      <c r="T12" s="2">
        <f t="shared" si="1"/>
        <v>48.839999999999996</v>
      </c>
      <c r="U12" s="2"/>
      <c r="V12" s="2">
        <f>AVERAGE(B12:T12)</f>
        <v>48.8242105263158</v>
      </c>
      <c r="W12" s="2">
        <f>STDEV(B12:T12)</f>
        <v>0.30104107858089496</v>
      </c>
      <c r="X12" s="2"/>
      <c r="Y12" s="2"/>
    </row>
    <row r="13" spans="1:25" ht="12.75">
      <c r="A13" s="1" t="s">
        <v>73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1" t="s">
        <v>33</v>
      </c>
      <c r="B15" s="2" t="s">
        <v>34</v>
      </c>
      <c r="C15" s="2" t="s">
        <v>35</v>
      </c>
      <c r="D15" s="2">
        <v>6</v>
      </c>
      <c r="E15" s="2" t="s">
        <v>36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4" ht="12.75">
      <c r="A16" s="1" t="s">
        <v>37</v>
      </c>
      <c r="B16" s="5">
        <v>1.0063608896502636</v>
      </c>
      <c r="C16" s="5">
        <v>1.008954765371368</v>
      </c>
      <c r="D16" s="5">
        <v>1.00303793292358</v>
      </c>
      <c r="E16" s="5">
        <v>1.0033039649477398</v>
      </c>
      <c r="F16" s="5">
        <v>1.0034632726282788</v>
      </c>
      <c r="G16" s="5">
        <v>1.0092150286555281</v>
      </c>
      <c r="H16" s="5">
        <v>1.00716917801355</v>
      </c>
      <c r="I16" s="5">
        <v>1.0044933105012277</v>
      </c>
      <c r="J16" s="5">
        <v>1.005440209655619</v>
      </c>
      <c r="K16" s="5">
        <v>0.9964394693873381</v>
      </c>
      <c r="L16" s="5">
        <v>1.010945718566624</v>
      </c>
      <c r="M16" s="5">
        <v>1.005020395970891</v>
      </c>
      <c r="N16" s="5">
        <v>1.009949038479603</v>
      </c>
      <c r="O16" s="5">
        <v>0.9985500253478307</v>
      </c>
      <c r="P16" s="5">
        <v>1.0115432548157075</v>
      </c>
      <c r="Q16" s="5">
        <v>0.9973777610243252</v>
      </c>
      <c r="R16" s="5">
        <v>1.0008730601956548</v>
      </c>
      <c r="S16" s="5">
        <v>1.0122166645966622</v>
      </c>
      <c r="T16" s="5">
        <v>0.996935133925788</v>
      </c>
      <c r="U16" s="5"/>
      <c r="V16" s="5">
        <f>AVERAGE(B16:T16)</f>
        <v>1.0048046881398727</v>
      </c>
      <c r="W16" s="2">
        <f>STDEV(B16:T16)</f>
        <v>0.005047408431495323</v>
      </c>
      <c r="X16" s="5">
        <v>1.01</v>
      </c>
    </row>
    <row r="17" spans="1:24" ht="12.75">
      <c r="A17" s="1" t="s">
        <v>40</v>
      </c>
      <c r="B17" s="5">
        <v>0.9904006976552325</v>
      </c>
      <c r="C17" s="5">
        <v>0.989965501799865</v>
      </c>
      <c r="D17" s="5">
        <v>0.9969620670764198</v>
      </c>
      <c r="E17" s="5">
        <v>0.995615302263896</v>
      </c>
      <c r="F17" s="5">
        <v>0.9929704952529447</v>
      </c>
      <c r="G17" s="5">
        <v>0.9879262450478373</v>
      </c>
      <c r="H17" s="5">
        <v>0.9899739284101976</v>
      </c>
      <c r="I17" s="5">
        <v>0.9923174646826007</v>
      </c>
      <c r="J17" s="5">
        <v>0.9902818064579957</v>
      </c>
      <c r="K17" s="5">
        <v>1.000669834790035</v>
      </c>
      <c r="L17" s="5">
        <v>0.9837439000412065</v>
      </c>
      <c r="M17" s="5">
        <v>0.9949796040291089</v>
      </c>
      <c r="N17" s="5">
        <v>0.9889889611373318</v>
      </c>
      <c r="O17" s="5">
        <v>0.9985923936715458</v>
      </c>
      <c r="P17" s="5">
        <v>0.9863176437325882</v>
      </c>
      <c r="Q17" s="5">
        <v>1.0008441609795034</v>
      </c>
      <c r="R17" s="5">
        <v>0.9987690783412086</v>
      </c>
      <c r="S17" s="5">
        <v>0.9867086214654724</v>
      </c>
      <c r="T17" s="5">
        <v>0.9998417376461389</v>
      </c>
      <c r="U17" s="5"/>
      <c r="V17" s="5">
        <f>AVERAGE(B17:T17)</f>
        <v>0.9929404970779541</v>
      </c>
      <c r="W17" s="2">
        <f>STDEV(B17:T17)</f>
        <v>0.005285368563588847</v>
      </c>
      <c r="X17" s="5">
        <v>0.99</v>
      </c>
    </row>
    <row r="18" spans="1:24" ht="12.75">
      <c r="A18" s="1" t="s">
        <v>45</v>
      </c>
      <c r="B18" s="5">
        <v>0.002158941796335911</v>
      </c>
      <c r="C18" s="5">
        <v>0.0007198218858447057</v>
      </c>
      <c r="D18" s="5">
        <v>0</v>
      </c>
      <c r="E18" s="5">
        <v>0.0007204885255761623</v>
      </c>
      <c r="F18" s="5">
        <v>0.0023774880791842794</v>
      </c>
      <c r="G18" s="5">
        <v>0.0019058175310898914</v>
      </c>
      <c r="H18" s="5">
        <v>0.001904595717501304</v>
      </c>
      <c r="I18" s="5">
        <v>0.002126149877447491</v>
      </c>
      <c r="J18" s="5">
        <v>0.0028519892575901607</v>
      </c>
      <c r="K18" s="5">
        <v>0.0019271305484179911</v>
      </c>
      <c r="L18" s="5">
        <v>0.003540254261446223</v>
      </c>
      <c r="M18" s="5">
        <v>0</v>
      </c>
      <c r="N18" s="5">
        <v>0.0007080002553767901</v>
      </c>
      <c r="O18" s="5">
        <v>0.0019050539870825278</v>
      </c>
      <c r="P18" s="5">
        <v>0.001426067634469635</v>
      </c>
      <c r="Q18" s="5">
        <v>0.0011853853307809438</v>
      </c>
      <c r="R18" s="5">
        <v>0.0002385743087578288</v>
      </c>
      <c r="S18" s="5">
        <v>0.0007164759585772349</v>
      </c>
      <c r="T18" s="5">
        <v>0.0021487522853820547</v>
      </c>
      <c r="U18" s="5"/>
      <c r="V18" s="5">
        <f>AVERAGE(B18:T18)</f>
        <v>0.0015032098547821651</v>
      </c>
      <c r="W18" s="2">
        <f>STDEV(B18:T18)</f>
        <v>0.000981367440771434</v>
      </c>
      <c r="X18" s="5" t="s">
        <v>70</v>
      </c>
    </row>
    <row r="19" spans="1:25" ht="12.75">
      <c r="A19" s="1" t="s">
        <v>32</v>
      </c>
      <c r="B19" s="2">
        <f>SUM(B16:B18)</f>
        <v>1.998920529101832</v>
      </c>
      <c r="C19" s="2">
        <f aca="true" t="shared" si="2" ref="C19:T19">SUM(C16:C18)</f>
        <v>1.9996400890570776</v>
      </c>
      <c r="D19" s="2">
        <f t="shared" si="2"/>
        <v>1.9999999999999996</v>
      </c>
      <c r="E19" s="2">
        <f t="shared" si="2"/>
        <v>1.999639755737212</v>
      </c>
      <c r="F19" s="2">
        <f t="shared" si="2"/>
        <v>1.9988112559604079</v>
      </c>
      <c r="G19" s="2">
        <f t="shared" si="2"/>
        <v>1.9990470912344553</v>
      </c>
      <c r="H19" s="2">
        <f t="shared" si="2"/>
        <v>1.999047702141249</v>
      </c>
      <c r="I19" s="2">
        <f t="shared" si="2"/>
        <v>1.9989369250612758</v>
      </c>
      <c r="J19" s="2">
        <f t="shared" si="2"/>
        <v>1.9985740053712049</v>
      </c>
      <c r="K19" s="2">
        <f t="shared" si="2"/>
        <v>1.9990364347257912</v>
      </c>
      <c r="L19" s="2">
        <f t="shared" si="2"/>
        <v>1.9982298728692767</v>
      </c>
      <c r="M19" s="2">
        <f t="shared" si="2"/>
        <v>2</v>
      </c>
      <c r="N19" s="2">
        <f t="shared" si="2"/>
        <v>1.9996459998723115</v>
      </c>
      <c r="O19" s="2">
        <f t="shared" si="2"/>
        <v>1.9990474730064591</v>
      </c>
      <c r="P19" s="2">
        <f t="shared" si="2"/>
        <v>1.9992869661827655</v>
      </c>
      <c r="Q19" s="2">
        <f t="shared" si="2"/>
        <v>1.9994073073346095</v>
      </c>
      <c r="R19" s="2">
        <f t="shared" si="2"/>
        <v>1.9998807128456213</v>
      </c>
      <c r="S19" s="2">
        <f t="shared" si="2"/>
        <v>1.9996417620207119</v>
      </c>
      <c r="T19" s="2">
        <f t="shared" si="2"/>
        <v>1.998925623857309</v>
      </c>
      <c r="U19" s="2"/>
      <c r="V19" s="5">
        <f>AVERAGE(B19:T19)</f>
        <v>1.9992483950726092</v>
      </c>
      <c r="W19" s="2">
        <f>STDEV(B19:T19)</f>
        <v>0.0004906837195822265</v>
      </c>
      <c r="X19" s="2">
        <v>2</v>
      </c>
      <c r="Y19" s="2"/>
    </row>
    <row r="20" spans="2:2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"/>
      <c r="W20" s="2"/>
      <c r="X20" s="2"/>
      <c r="Y20" s="2"/>
      <c r="Z20" s="2"/>
    </row>
    <row r="21" spans="1:26" ht="12.75">
      <c r="A21" s="6" t="s">
        <v>74</v>
      </c>
      <c r="B21" s="7">
        <v>2.036976635234129</v>
      </c>
      <c r="C21" s="7">
        <v>2.0379638176327326</v>
      </c>
      <c r="D21" s="7">
        <v>2.037932612429295</v>
      </c>
      <c r="E21" s="7">
        <v>2.0385787798619277</v>
      </c>
      <c r="F21" s="7">
        <v>2.031315917149174</v>
      </c>
      <c r="G21" s="7">
        <v>2.026701896631364</v>
      </c>
      <c r="H21" s="7">
        <v>2.027349865004108</v>
      </c>
      <c r="I21" s="7">
        <v>2.0212344748034154</v>
      </c>
      <c r="J21" s="7">
        <v>2.020479411230481</v>
      </c>
      <c r="K21" s="7">
        <v>2.0326279864180172</v>
      </c>
      <c r="L21" s="7">
        <v>2.0291109033945816</v>
      </c>
      <c r="M21" s="7">
        <v>2.0239093445244363</v>
      </c>
      <c r="N21" s="7">
        <v>2.023975757604937</v>
      </c>
      <c r="O21" s="7">
        <v>2.0203540934093214</v>
      </c>
      <c r="P21" s="7">
        <v>2.0264121517940157</v>
      </c>
      <c r="Q21" s="7">
        <v>2.021769450744818</v>
      </c>
      <c r="R21" s="7">
        <v>2.024840545720846</v>
      </c>
      <c r="S21" s="7">
        <v>2.030992799494419</v>
      </c>
      <c r="T21" s="7">
        <v>2.029804488191291</v>
      </c>
      <c r="U21" s="2"/>
      <c r="V21" s="5">
        <f>AVERAGE(B21:T21)</f>
        <v>2.028543733224911</v>
      </c>
      <c r="W21" s="2">
        <f>STDEV(B21:T21)</f>
        <v>0.006136497419624424</v>
      </c>
      <c r="X21" s="2">
        <v>2</v>
      </c>
      <c r="Y21" s="2"/>
      <c r="Z21" s="2"/>
    </row>
    <row r="22" spans="1:26" ht="12.75">
      <c r="A22" s="6" t="s">
        <v>75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"/>
      <c r="V22" s="5"/>
      <c r="W22" s="2"/>
      <c r="X22" s="2"/>
      <c r="Y22" s="2"/>
      <c r="Z22" s="2"/>
    </row>
    <row r="23" spans="1:26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2"/>
      <c r="V23" s="5"/>
      <c r="W23" s="2"/>
      <c r="X23" s="2"/>
      <c r="Y23" s="2"/>
      <c r="Z23" s="2"/>
    </row>
    <row r="24" spans="2:20" ht="20.25">
      <c r="B24" s="2"/>
      <c r="C24" s="2"/>
      <c r="D24" s="2"/>
      <c r="E24" s="2"/>
      <c r="F24" s="2"/>
      <c r="G24" s="2" t="s">
        <v>76</v>
      </c>
      <c r="H24" s="2"/>
      <c r="I24" s="2"/>
      <c r="J24" s="2"/>
      <c r="K24" s="3" t="s">
        <v>67</v>
      </c>
      <c r="L24" s="2"/>
      <c r="M24" s="2"/>
      <c r="N24" s="2"/>
      <c r="O24" s="2"/>
      <c r="P24" s="2"/>
      <c r="Q24" s="2"/>
      <c r="R24" s="2"/>
      <c r="S24" s="2"/>
      <c r="T24" s="2"/>
    </row>
    <row r="25" spans="7:17" ht="20.25">
      <c r="G25" s="1" t="s">
        <v>77</v>
      </c>
      <c r="K25" s="3" t="s">
        <v>78</v>
      </c>
      <c r="Q25" s="1" t="s">
        <v>79</v>
      </c>
    </row>
    <row r="26" ht="18.75">
      <c r="K26" s="3"/>
    </row>
    <row r="27" spans="1:8" ht="12.75">
      <c r="A27" s="1" t="s">
        <v>46</v>
      </c>
      <c r="B27" s="1" t="s">
        <v>47</v>
      </c>
      <c r="C27" s="1" t="s">
        <v>48</v>
      </c>
      <c r="D27" s="1" t="s">
        <v>49</v>
      </c>
      <c r="E27" s="1" t="s">
        <v>50</v>
      </c>
      <c r="F27" s="1" t="s">
        <v>51</v>
      </c>
      <c r="G27" s="1" t="s">
        <v>52</v>
      </c>
      <c r="H27" s="1" t="s">
        <v>53</v>
      </c>
    </row>
    <row r="28" spans="1:8" ht="12.75">
      <c r="A28" s="1" t="s">
        <v>54</v>
      </c>
      <c r="B28" s="1" t="s">
        <v>37</v>
      </c>
      <c r="C28" s="1" t="s">
        <v>55</v>
      </c>
      <c r="D28" s="1">
        <v>20</v>
      </c>
      <c r="E28" s="1">
        <v>10</v>
      </c>
      <c r="F28" s="1">
        <v>600</v>
      </c>
      <c r="G28" s="1">
        <v>-600</v>
      </c>
      <c r="H28" s="1" t="s">
        <v>56</v>
      </c>
    </row>
    <row r="29" spans="1:8" ht="12.75">
      <c r="A29" s="1" t="s">
        <v>54</v>
      </c>
      <c r="B29" s="1" t="s">
        <v>38</v>
      </c>
      <c r="C29" s="1" t="s">
        <v>57</v>
      </c>
      <c r="D29" s="1">
        <v>20</v>
      </c>
      <c r="E29" s="1">
        <v>10</v>
      </c>
      <c r="F29" s="1">
        <v>600</v>
      </c>
      <c r="G29" s="1">
        <v>-600</v>
      </c>
      <c r="H29" s="1" t="s">
        <v>58</v>
      </c>
    </row>
    <row r="30" spans="1:8" ht="12.75">
      <c r="A30" s="1" t="s">
        <v>59</v>
      </c>
      <c r="B30" s="1" t="s">
        <v>39</v>
      </c>
      <c r="C30" s="1" t="s">
        <v>55</v>
      </c>
      <c r="D30" s="1">
        <v>40</v>
      </c>
      <c r="E30" s="1">
        <v>20</v>
      </c>
      <c r="F30" s="1">
        <v>5000</v>
      </c>
      <c r="G30" s="1">
        <v>-5000</v>
      </c>
      <c r="H30" s="1" t="s">
        <v>60</v>
      </c>
    </row>
    <row r="31" spans="1:8" ht="12.75">
      <c r="A31" s="1" t="s">
        <v>61</v>
      </c>
      <c r="B31" s="1" t="s">
        <v>40</v>
      </c>
      <c r="C31" s="1" t="s">
        <v>55</v>
      </c>
      <c r="D31" s="1">
        <v>40</v>
      </c>
      <c r="E31" s="1">
        <v>20</v>
      </c>
      <c r="F31" s="1">
        <v>600</v>
      </c>
      <c r="G31" s="1">
        <v>-600</v>
      </c>
      <c r="H31" s="1" t="s">
        <v>60</v>
      </c>
    </row>
    <row r="32" spans="1:8" ht="12.75">
      <c r="A32" s="1" t="s">
        <v>61</v>
      </c>
      <c r="B32" s="1" t="s">
        <v>41</v>
      </c>
      <c r="C32" s="1" t="s">
        <v>57</v>
      </c>
      <c r="D32" s="1">
        <v>40</v>
      </c>
      <c r="E32" s="1">
        <v>20</v>
      </c>
      <c r="F32" s="1">
        <v>600</v>
      </c>
      <c r="G32" s="1">
        <v>-600</v>
      </c>
      <c r="H32" s="1" t="s">
        <v>62</v>
      </c>
    </row>
    <row r="33" spans="1:8" ht="12.75">
      <c r="A33" s="1" t="s">
        <v>61</v>
      </c>
      <c r="B33" s="1" t="s">
        <v>42</v>
      </c>
      <c r="C33" s="1" t="s">
        <v>55</v>
      </c>
      <c r="D33" s="1">
        <v>40</v>
      </c>
      <c r="E33" s="1">
        <v>20</v>
      </c>
      <c r="F33" s="1">
        <v>600</v>
      </c>
      <c r="G33" s="1">
        <v>-600</v>
      </c>
      <c r="H33" s="1" t="s">
        <v>63</v>
      </c>
    </row>
    <row r="34" spans="1:8" ht="12.75">
      <c r="A34" s="1" t="s">
        <v>64</v>
      </c>
      <c r="B34" s="1" t="s">
        <v>43</v>
      </c>
      <c r="C34" s="1" t="s">
        <v>57</v>
      </c>
      <c r="D34" s="1">
        <v>40</v>
      </c>
      <c r="E34" s="1">
        <v>20</v>
      </c>
      <c r="F34" s="1">
        <v>500</v>
      </c>
      <c r="G34" s="1">
        <v>-500</v>
      </c>
      <c r="H34" s="1" t="s">
        <v>63</v>
      </c>
    </row>
    <row r="35" spans="1:8" ht="12.75">
      <c r="A35" s="1" t="s">
        <v>64</v>
      </c>
      <c r="B35" s="1" t="s">
        <v>44</v>
      </c>
      <c r="C35" s="1" t="s">
        <v>57</v>
      </c>
      <c r="D35" s="1">
        <v>40</v>
      </c>
      <c r="E35" s="1">
        <v>20</v>
      </c>
      <c r="F35" s="1">
        <v>500</v>
      </c>
      <c r="G35" s="1">
        <v>-500</v>
      </c>
      <c r="H35" s="1" t="s">
        <v>65</v>
      </c>
    </row>
    <row r="36" spans="1:8" ht="12.75">
      <c r="A36" s="1" t="s">
        <v>64</v>
      </c>
      <c r="B36" s="1" t="s">
        <v>45</v>
      </c>
      <c r="C36" s="1" t="s">
        <v>55</v>
      </c>
      <c r="D36" s="1">
        <v>40</v>
      </c>
      <c r="E36" s="1">
        <v>20</v>
      </c>
      <c r="F36" s="1">
        <v>500</v>
      </c>
      <c r="G36" s="1">
        <v>-500</v>
      </c>
      <c r="H36" s="1" t="s">
        <v>66</v>
      </c>
    </row>
    <row r="37" spans="21:25" ht="12.75">
      <c r="U37" s="5"/>
      <c r="V37" s="5"/>
      <c r="W37" s="5"/>
      <c r="X37" s="5"/>
      <c r="Y37" s="5"/>
    </row>
    <row r="38" spans="2:23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"/>
      <c r="V38" s="4"/>
      <c r="W38" s="4"/>
    </row>
    <row r="39" spans="2:23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2:23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2:2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2:23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2:23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2:2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2:2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2:20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2006-12-04T19:00:50Z</dcterms:created>
  <dcterms:modified xsi:type="dcterms:W3CDTF">2008-01-31T23:06:43Z</dcterms:modified>
  <cp:category/>
  <cp:version/>
  <cp:contentType/>
  <cp:contentStatus/>
</cp:coreProperties>
</file>