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784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<sst xmlns="http://schemas.openxmlformats.org/spreadsheetml/2006/main" count="119" uniqueCount="82">
  <si>
    <t>ankerite50272</t>
  </si>
  <si>
    <t>#103</t>
  </si>
  <si>
    <t>#104</t>
  </si>
  <si>
    <t>#105</t>
  </si>
  <si>
    <t>#106</t>
  </si>
  <si>
    <t>#107</t>
  </si>
  <si>
    <t>#108</t>
  </si>
  <si>
    <t>#109</t>
  </si>
  <si>
    <t>#110</t>
  </si>
  <si>
    <t>#112</t>
  </si>
  <si>
    <t>#113</t>
  </si>
  <si>
    <t>#114</t>
  </si>
  <si>
    <t>#115</t>
  </si>
  <si>
    <t>#116</t>
  </si>
  <si>
    <t>#117</t>
  </si>
  <si>
    <t>#118</t>
  </si>
  <si>
    <t>#119</t>
  </si>
  <si>
    <t>Ox</t>
  </si>
  <si>
    <t>Wt</t>
  </si>
  <si>
    <t>Percents</t>
  </si>
  <si>
    <t>Average</t>
  </si>
  <si>
    <t>Standard</t>
  </si>
  <si>
    <t>Dev</t>
  </si>
  <si>
    <t>MgO</t>
  </si>
  <si>
    <t>CaO</t>
  </si>
  <si>
    <t>MnO</t>
  </si>
  <si>
    <t>FeO</t>
  </si>
  <si>
    <t>CO2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</si>
  <si>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</si>
  <si>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</si>
  <si>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</si>
  <si>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</si>
  <si>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</si>
  <si>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</si>
  <si>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</si>
  <si>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</si>
  <si>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</si>
  <si>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</si>
  <si>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Mg</t>
  </si>
  <si>
    <t>Sr</t>
  </si>
  <si>
    <t>P</t>
  </si>
  <si>
    <t>Ca</t>
  </si>
  <si>
    <t>Pb</t>
  </si>
  <si>
    <t>Cr</t>
  </si>
  <si>
    <t>Ba</t>
  </si>
  <si>
    <t>Mn</t>
  </si>
  <si>
    <t>Fe</t>
  </si>
  <si>
    <t>Ni</t>
  </si>
  <si>
    <t>C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</si>
  <si>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</si>
  <si>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</si>
  <si>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</si>
  <si>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</si>
  <si>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</si>
  <si>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</si>
  <si>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</si>
  <si>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</si>
  <si>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</si>
  <si>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</si>
  <si>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wollast</t>
  </si>
  <si>
    <t>mgcarb1</t>
  </si>
  <si>
    <t>La</t>
  </si>
  <si>
    <t>srcarb-s</t>
  </si>
  <si>
    <t>PET</t>
  </si>
  <si>
    <t>apatite</t>
  </si>
  <si>
    <t>dolom-s</t>
  </si>
  <si>
    <t>Ma</t>
  </si>
  <si>
    <t>wulfenite</t>
  </si>
  <si>
    <t>chrom-s</t>
  </si>
  <si>
    <t>NBS_K458</t>
  </si>
  <si>
    <t>LIF</t>
  </si>
  <si>
    <t>mncarb1</t>
  </si>
  <si>
    <t>fayalite</t>
  </si>
  <si>
    <t>pentlnd</t>
  </si>
  <si>
    <t>CaA</t>
  </si>
  <si>
    <t>FeA</t>
  </si>
  <si>
    <t>FeB</t>
  </si>
  <si>
    <t>MgB</t>
  </si>
  <si>
    <t>MnB</t>
  </si>
  <si>
    <t>CNISF*</t>
  </si>
  <si>
    <r>
      <t>Ca(Fe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,Mg,Mn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)(CO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</si>
  <si>
    <r>
      <t>(Ca</t>
    </r>
    <r>
      <rPr>
        <vertAlign val="subscript"/>
        <sz val="14"/>
        <rFont val="Times New Roman"/>
        <family val="1"/>
      </rPr>
      <t>0.96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0.63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0.16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</si>
</sst>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34"/>
  <sheetViews>
    <sheetView tabSelected="1" workbookViewId="0" topLeftCell="A1">
      <selection activeCell="N4" sqref="N4"/>
    </sheetView>
  </sheetViews>
  <sheetFormatPr defaultColWidth="9.00390625" defaultRowHeight="13.5"/>
  <cols>
    <col min="1" max="16384" width="5.25390625" style="1" customWidth="1"/>
  </cols>
  <sheetData>
    <row r="2" spans="2:17" ht="12.75"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</row>
    <row r="3" spans="2:17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6" ht="12.75">
      <c r="A4" s="1" t="s">
        <v>17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</row>
    <row r="5" spans="1:29" ht="12.75">
      <c r="A5" s="1" t="s">
        <v>23</v>
      </c>
      <c r="B5" s="2">
        <v>13.63</v>
      </c>
      <c r="C5" s="2">
        <v>12.41</v>
      </c>
      <c r="D5" s="2">
        <v>12.28</v>
      </c>
      <c r="E5" s="2">
        <v>12.61</v>
      </c>
      <c r="F5" s="2">
        <v>13</v>
      </c>
      <c r="G5" s="2">
        <v>12.48</v>
      </c>
      <c r="H5" s="2">
        <v>12.53</v>
      </c>
      <c r="I5" s="2">
        <v>12.45</v>
      </c>
      <c r="J5" s="2">
        <v>12.67</v>
      </c>
      <c r="K5" s="2">
        <v>12.49</v>
      </c>
      <c r="L5" s="2">
        <v>12.72</v>
      </c>
      <c r="M5" s="2">
        <v>12.52</v>
      </c>
      <c r="N5" s="2">
        <v>12.47</v>
      </c>
      <c r="O5" s="2">
        <v>12.35</v>
      </c>
      <c r="P5" s="2">
        <v>12.61</v>
      </c>
      <c r="Q5" s="2">
        <v>12.44</v>
      </c>
      <c r="R5" s="2"/>
      <c r="S5" s="2">
        <f aca="true" t="shared" si="0" ref="S5:S10">AVERAGE(B5:Q5)</f>
        <v>12.603750000000002</v>
      </c>
      <c r="T5" s="2">
        <f aca="true" t="shared" si="1" ref="T5:T10">STDEV(B5:Q5)</f>
        <v>0.32082965365846267</v>
      </c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 t="s">
        <v>24</v>
      </c>
      <c r="B6" s="2">
        <v>27.82</v>
      </c>
      <c r="C6" s="2">
        <v>27.43</v>
      </c>
      <c r="D6" s="2">
        <v>27.46</v>
      </c>
      <c r="E6" s="2">
        <v>27.46</v>
      </c>
      <c r="F6" s="2">
        <v>27.7</v>
      </c>
      <c r="G6" s="2">
        <v>27.66</v>
      </c>
      <c r="H6" s="2">
        <v>27.64</v>
      </c>
      <c r="I6" s="2">
        <v>27.6</v>
      </c>
      <c r="J6" s="2">
        <v>27.51</v>
      </c>
      <c r="K6" s="2">
        <v>27.65</v>
      </c>
      <c r="L6" s="2">
        <v>27.73</v>
      </c>
      <c r="M6" s="2">
        <v>27.55</v>
      </c>
      <c r="N6" s="2">
        <v>27.43</v>
      </c>
      <c r="O6" s="2">
        <v>27.53</v>
      </c>
      <c r="P6" s="2">
        <v>27.54</v>
      </c>
      <c r="Q6" s="2">
        <v>27.84</v>
      </c>
      <c r="R6" s="2"/>
      <c r="S6" s="2">
        <f t="shared" si="0"/>
        <v>27.596875000000004</v>
      </c>
      <c r="T6" s="2">
        <f t="shared" si="1"/>
        <v>0.13077811998392425</v>
      </c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 t="s">
        <v>25</v>
      </c>
      <c r="B7" s="2">
        <v>6.24</v>
      </c>
      <c r="C7" s="2">
        <v>7.76</v>
      </c>
      <c r="D7" s="2">
        <v>7.49</v>
      </c>
      <c r="E7" s="2">
        <v>7.63</v>
      </c>
      <c r="F7" s="2">
        <v>7.25</v>
      </c>
      <c r="G7" s="2">
        <v>7.41</v>
      </c>
      <c r="H7" s="2">
        <v>7.58</v>
      </c>
      <c r="I7" s="2">
        <v>7.35</v>
      </c>
      <c r="J7" s="2">
        <v>7.44</v>
      </c>
      <c r="K7" s="2">
        <v>7.54</v>
      </c>
      <c r="L7" s="2">
        <v>7.42</v>
      </c>
      <c r="M7" s="2">
        <v>7.68</v>
      </c>
      <c r="N7" s="2">
        <v>7.72</v>
      </c>
      <c r="O7" s="2">
        <v>7.67</v>
      </c>
      <c r="P7" s="2">
        <v>7.8</v>
      </c>
      <c r="Q7" s="2">
        <v>7.68</v>
      </c>
      <c r="R7" s="2"/>
      <c r="S7" s="2">
        <f t="shared" si="0"/>
        <v>7.478750000000002</v>
      </c>
      <c r="T7" s="2">
        <f t="shared" si="1"/>
        <v>0.36589388261256683</v>
      </c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 t="s">
        <v>26</v>
      </c>
      <c r="B8" s="2">
        <v>6.5</v>
      </c>
      <c r="C8" s="2">
        <v>6.89</v>
      </c>
      <c r="D8" s="2">
        <v>7.08</v>
      </c>
      <c r="E8" s="2">
        <v>6.68</v>
      </c>
      <c r="F8" s="2">
        <v>6.79</v>
      </c>
      <c r="G8" s="2">
        <v>7.01</v>
      </c>
      <c r="H8" s="2">
        <v>6.94</v>
      </c>
      <c r="I8" s="2">
        <v>6.97</v>
      </c>
      <c r="J8" s="2">
        <v>6.86</v>
      </c>
      <c r="K8" s="2">
        <v>6.88</v>
      </c>
      <c r="L8" s="2">
        <v>6.67</v>
      </c>
      <c r="M8" s="2">
        <v>6.76</v>
      </c>
      <c r="N8" s="2">
        <v>7.02</v>
      </c>
      <c r="O8" s="2">
        <v>6.88</v>
      </c>
      <c r="P8" s="2">
        <v>6.81</v>
      </c>
      <c r="Q8" s="2">
        <v>6.73</v>
      </c>
      <c r="R8" s="2"/>
      <c r="S8" s="2">
        <f t="shared" si="0"/>
        <v>6.841875</v>
      </c>
      <c r="T8" s="2">
        <f t="shared" si="1"/>
        <v>0.15140315936815968</v>
      </c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1" t="s">
        <v>27</v>
      </c>
      <c r="B9" s="2">
        <v>45.71</v>
      </c>
      <c r="C9" s="2">
        <v>45.46</v>
      </c>
      <c r="D9" s="2">
        <v>45.63</v>
      </c>
      <c r="E9" s="2">
        <v>45.49</v>
      </c>
      <c r="F9" s="2">
        <v>45.16</v>
      </c>
      <c r="G9" s="2">
        <v>45.29</v>
      </c>
      <c r="H9" s="2">
        <v>45.24</v>
      </c>
      <c r="I9" s="2">
        <v>45.51</v>
      </c>
      <c r="J9" s="2">
        <v>45.34</v>
      </c>
      <c r="K9" s="2">
        <v>45.4</v>
      </c>
      <c r="L9" s="2">
        <v>45.4</v>
      </c>
      <c r="M9" s="2">
        <v>45.41</v>
      </c>
      <c r="N9" s="2">
        <v>45.26</v>
      </c>
      <c r="O9" s="2">
        <v>45.51</v>
      </c>
      <c r="P9" s="2">
        <v>45.15</v>
      </c>
      <c r="Q9" s="2">
        <v>45.17</v>
      </c>
      <c r="R9" s="2"/>
      <c r="S9" s="2">
        <f t="shared" si="0"/>
        <v>45.38312499999999</v>
      </c>
      <c r="T9" s="2">
        <f t="shared" si="1"/>
        <v>0.1662014340110058</v>
      </c>
      <c r="U9" s="2"/>
      <c r="V9" s="2"/>
      <c r="W9" s="2"/>
      <c r="X9" s="2"/>
      <c r="Y9" s="2"/>
      <c r="Z9" s="2"/>
      <c r="AA9" s="2"/>
      <c r="AB9" s="2"/>
      <c r="AC9" s="2"/>
    </row>
    <row r="10" spans="1:28" ht="12.75">
      <c r="A10" s="2" t="s">
        <v>28</v>
      </c>
      <c r="B10" s="2">
        <f>SUM(B5:B9)</f>
        <v>99.9</v>
      </c>
      <c r="C10" s="2">
        <f aca="true" t="shared" si="2" ref="C10:Q10">SUM(C5:C9)</f>
        <v>99.95</v>
      </c>
      <c r="D10" s="2">
        <f t="shared" si="2"/>
        <v>99.94</v>
      </c>
      <c r="E10" s="2">
        <f t="shared" si="2"/>
        <v>99.87</v>
      </c>
      <c r="F10" s="2">
        <f t="shared" si="2"/>
        <v>99.9</v>
      </c>
      <c r="G10" s="2">
        <f t="shared" si="2"/>
        <v>99.85</v>
      </c>
      <c r="H10" s="2">
        <f t="shared" si="2"/>
        <v>99.93</v>
      </c>
      <c r="I10" s="2">
        <f t="shared" si="2"/>
        <v>99.88</v>
      </c>
      <c r="J10" s="2">
        <f t="shared" si="2"/>
        <v>99.82</v>
      </c>
      <c r="K10" s="2">
        <f t="shared" si="2"/>
        <v>99.96000000000001</v>
      </c>
      <c r="L10" s="2">
        <f t="shared" si="2"/>
        <v>99.94</v>
      </c>
      <c r="M10" s="2">
        <f t="shared" si="2"/>
        <v>99.91999999999999</v>
      </c>
      <c r="N10" s="2">
        <f t="shared" si="2"/>
        <v>99.9</v>
      </c>
      <c r="O10" s="2">
        <f t="shared" si="2"/>
        <v>99.94</v>
      </c>
      <c r="P10" s="2">
        <f t="shared" si="2"/>
        <v>99.91</v>
      </c>
      <c r="Q10" s="2">
        <f t="shared" si="2"/>
        <v>99.86</v>
      </c>
      <c r="R10" s="2"/>
      <c r="S10" s="2">
        <f t="shared" si="0"/>
        <v>99.90437500000003</v>
      </c>
      <c r="T10" s="2">
        <f t="shared" si="1"/>
        <v>0.03982775407400852</v>
      </c>
      <c r="U10" s="2"/>
      <c r="V10" s="2"/>
      <c r="W10" s="2"/>
      <c r="X10" s="2"/>
      <c r="Y10" s="2"/>
      <c r="Z10" s="2"/>
      <c r="AA10" s="2"/>
      <c r="AB10" s="2"/>
    </row>
    <row r="11" spans="2:29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1" t="s">
        <v>29</v>
      </c>
      <c r="B12" s="2" t="s">
        <v>30</v>
      </c>
      <c r="C12" s="2" t="s">
        <v>31</v>
      </c>
      <c r="D12" s="2" t="s">
        <v>32</v>
      </c>
      <c r="E12" s="2">
        <v>6</v>
      </c>
      <c r="F12" s="2" t="s">
        <v>33</v>
      </c>
      <c r="G12" s="2" t="s">
        <v>34</v>
      </c>
      <c r="H12" s="2" t="s">
        <v>29</v>
      </c>
      <c r="I12" s="2" t="s">
        <v>35</v>
      </c>
      <c r="J12" s="2" t="s">
        <v>21</v>
      </c>
      <c r="K12" s="2" t="s">
        <v>22</v>
      </c>
      <c r="L12" s="2" t="s">
        <v>36</v>
      </c>
      <c r="M12" s="2" t="s">
        <v>29</v>
      </c>
      <c r="N12" s="2" t="s">
        <v>35</v>
      </c>
      <c r="O12" s="2"/>
      <c r="P12" s="2"/>
      <c r="Q12" s="2"/>
      <c r="R12" s="2"/>
      <c r="S12" s="2"/>
      <c r="T12" s="2"/>
      <c r="U12" s="2" t="s">
        <v>79</v>
      </c>
      <c r="V12" s="2"/>
      <c r="W12" s="2"/>
      <c r="X12" s="2"/>
      <c r="Y12" s="2"/>
      <c r="Z12" s="2"/>
      <c r="AA12" s="2"/>
      <c r="AB12" s="2"/>
      <c r="AC12" s="2"/>
    </row>
    <row r="13" spans="1:29" ht="12.75">
      <c r="A13" s="1" t="s">
        <v>74</v>
      </c>
      <c r="B13" s="2">
        <v>0.963</v>
      </c>
      <c r="C13" s="2">
        <v>0.956</v>
      </c>
      <c r="D13" s="2">
        <v>0.956</v>
      </c>
      <c r="E13" s="2">
        <v>0.956</v>
      </c>
      <c r="F13" s="2">
        <v>0.966</v>
      </c>
      <c r="G13" s="2">
        <v>0.965</v>
      </c>
      <c r="H13" s="2">
        <v>0.965</v>
      </c>
      <c r="I13" s="2">
        <v>0.961</v>
      </c>
      <c r="J13" s="2">
        <v>0.958</v>
      </c>
      <c r="K13" s="2">
        <v>0.964</v>
      </c>
      <c r="L13" s="2">
        <v>0.966</v>
      </c>
      <c r="M13" s="2">
        <v>0.96</v>
      </c>
      <c r="N13" s="2">
        <v>0.958</v>
      </c>
      <c r="O13" s="2">
        <v>0.959</v>
      </c>
      <c r="P13" s="2">
        <v>0.962</v>
      </c>
      <c r="Q13" s="2">
        <v>0.973</v>
      </c>
      <c r="R13" s="2"/>
      <c r="S13" s="2">
        <f>AVERAGE(B13:Q13)</f>
        <v>0.9617499999999999</v>
      </c>
      <c r="T13" s="2">
        <f>STDEV(B13:Q13)</f>
        <v>0.004683303677253838</v>
      </c>
      <c r="U13" s="4">
        <v>0.96</v>
      </c>
      <c r="V13" s="2"/>
      <c r="W13" s="2"/>
      <c r="X13" s="2"/>
      <c r="Y13" s="2"/>
      <c r="Z13" s="2"/>
      <c r="AA13" s="2"/>
      <c r="AB13" s="2"/>
      <c r="AC13" s="2"/>
    </row>
    <row r="14" spans="1:29" ht="12.75">
      <c r="A14" s="1" t="s">
        <v>75</v>
      </c>
      <c r="B14" s="2">
        <v>0.03700000000000003</v>
      </c>
      <c r="C14" s="2">
        <v>0.04400000000000004</v>
      </c>
      <c r="D14" s="2">
        <v>0.04400000000000004</v>
      </c>
      <c r="E14" s="2">
        <v>0.04400000000000004</v>
      </c>
      <c r="F14" s="2">
        <v>0.03400000000000003</v>
      </c>
      <c r="G14" s="2">
        <v>0.035</v>
      </c>
      <c r="H14" s="2">
        <v>0.035</v>
      </c>
      <c r="I14" s="2">
        <v>0.039000000000000035</v>
      </c>
      <c r="J14" s="2">
        <v>0.04200000000000004</v>
      </c>
      <c r="K14" s="2">
        <v>0.03600000000000003</v>
      </c>
      <c r="L14" s="2">
        <v>0.03400000000000003</v>
      </c>
      <c r="M14" s="2">
        <v>0.04</v>
      </c>
      <c r="N14" s="2">
        <v>0.04200000000000004</v>
      </c>
      <c r="O14" s="2">
        <v>0.041000000000000036</v>
      </c>
      <c r="P14" s="2">
        <v>0.038000000000000034</v>
      </c>
      <c r="Q14" s="2">
        <v>0.027000000000000024</v>
      </c>
      <c r="R14" s="2"/>
      <c r="S14" s="2">
        <f aca="true" t="shared" si="3" ref="S14:S19">AVERAGE(B14:Q14)</f>
        <v>0.03825000000000003</v>
      </c>
      <c r="T14" s="2">
        <f aca="true" t="shared" si="4" ref="T14:T19">STDEV(B14:Q14)</f>
        <v>0.0046833036772489485</v>
      </c>
      <c r="U14" s="4">
        <v>0.04</v>
      </c>
      <c r="V14" s="2"/>
      <c r="W14" s="2"/>
      <c r="X14" s="2"/>
      <c r="Y14" s="2"/>
      <c r="Z14" s="2"/>
      <c r="AA14" s="2"/>
      <c r="AB14" s="2"/>
      <c r="AC14" s="2"/>
    </row>
    <row r="15" spans="1:29" ht="12.75">
      <c r="A15" s="1" t="s">
        <v>76</v>
      </c>
      <c r="B15" s="2">
        <v>0.13799999999999996</v>
      </c>
      <c r="C15" s="2">
        <v>0.14299999999999996</v>
      </c>
      <c r="D15" s="2">
        <v>0.14799999999999996</v>
      </c>
      <c r="E15" s="2">
        <v>0.13799999999999996</v>
      </c>
      <c r="F15" s="2">
        <v>0.15099999999999997</v>
      </c>
      <c r="G15" s="2">
        <v>0.15599999999999997</v>
      </c>
      <c r="H15" s="2">
        <v>0.15399999999999997</v>
      </c>
      <c r="I15" s="2">
        <v>0.15</v>
      </c>
      <c r="J15" s="2">
        <v>0.145</v>
      </c>
      <c r="K15" s="2">
        <v>0.15099999999999997</v>
      </c>
      <c r="L15" s="2">
        <v>0.14699999999999996</v>
      </c>
      <c r="M15" s="2">
        <v>0.14399999999999996</v>
      </c>
      <c r="N15" s="2">
        <v>0.14899999999999997</v>
      </c>
      <c r="O15" s="2">
        <v>0.14599999999999996</v>
      </c>
      <c r="P15" s="2">
        <v>0.14799999999999996</v>
      </c>
      <c r="Q15" s="2">
        <v>0.15699999999999997</v>
      </c>
      <c r="R15" s="2"/>
      <c r="S15" s="2">
        <f t="shared" si="3"/>
        <v>0.14781249999999999</v>
      </c>
      <c r="T15" s="2">
        <f t="shared" si="4"/>
        <v>0.005528336096873444</v>
      </c>
      <c r="U15" s="4">
        <v>0.16</v>
      </c>
      <c r="V15" s="2"/>
      <c r="W15" s="2"/>
      <c r="X15" s="2"/>
      <c r="Y15" s="2"/>
      <c r="Z15" s="2"/>
      <c r="AA15" s="2"/>
      <c r="AB15" s="2"/>
      <c r="AC15" s="2"/>
    </row>
    <row r="16" spans="1:29" ht="12.75">
      <c r="A16" s="1" t="s">
        <v>77</v>
      </c>
      <c r="B16" s="2">
        <v>0.656</v>
      </c>
      <c r="C16" s="2">
        <v>0.602</v>
      </c>
      <c r="D16" s="2">
        <v>0.595</v>
      </c>
      <c r="E16" s="2">
        <v>0.611</v>
      </c>
      <c r="F16" s="2">
        <v>0.631</v>
      </c>
      <c r="G16" s="2">
        <v>0.606</v>
      </c>
      <c r="H16" s="2">
        <v>0.609</v>
      </c>
      <c r="I16" s="2">
        <v>0.603</v>
      </c>
      <c r="J16" s="2">
        <v>0.614</v>
      </c>
      <c r="K16" s="2">
        <v>0.606</v>
      </c>
      <c r="L16" s="2">
        <v>0.616</v>
      </c>
      <c r="M16" s="2">
        <v>0.607</v>
      </c>
      <c r="N16" s="2">
        <v>0.606</v>
      </c>
      <c r="O16" s="2">
        <v>0.599</v>
      </c>
      <c r="P16" s="2">
        <v>0.613</v>
      </c>
      <c r="Q16" s="2">
        <v>0.605</v>
      </c>
      <c r="R16" s="2"/>
      <c r="S16" s="2">
        <f t="shared" si="3"/>
        <v>0.6111874999999999</v>
      </c>
      <c r="T16" s="2">
        <f t="shared" si="4"/>
        <v>0.014464756018224488</v>
      </c>
      <c r="U16" s="4">
        <f>S16*1/0.97</f>
        <v>0.6300902061855669</v>
      </c>
      <c r="V16" s="2"/>
      <c r="W16" s="2"/>
      <c r="X16" s="2"/>
      <c r="Y16" s="2"/>
      <c r="Z16" s="2"/>
      <c r="AA16" s="2"/>
      <c r="AB16" s="2"/>
      <c r="AC16" s="2"/>
    </row>
    <row r="17" spans="1:29" ht="12.75">
      <c r="A17" s="1" t="s">
        <v>78</v>
      </c>
      <c r="B17" s="2">
        <v>0.171</v>
      </c>
      <c r="C17" s="2">
        <v>0.214</v>
      </c>
      <c r="D17" s="2">
        <v>0.206</v>
      </c>
      <c r="E17" s="2">
        <v>0.21</v>
      </c>
      <c r="F17" s="2">
        <v>0.2</v>
      </c>
      <c r="G17" s="2">
        <v>0.204</v>
      </c>
      <c r="H17" s="2">
        <v>0.209</v>
      </c>
      <c r="I17" s="2">
        <v>0.202</v>
      </c>
      <c r="J17" s="2">
        <v>0.205</v>
      </c>
      <c r="K17" s="2">
        <v>0.208</v>
      </c>
      <c r="L17" s="2">
        <v>0.204</v>
      </c>
      <c r="M17" s="2">
        <v>0.212</v>
      </c>
      <c r="N17" s="2">
        <v>0.213</v>
      </c>
      <c r="O17" s="2">
        <v>0.211</v>
      </c>
      <c r="P17" s="2">
        <v>0.215</v>
      </c>
      <c r="Q17" s="2">
        <v>0.212</v>
      </c>
      <c r="R17" s="2"/>
      <c r="S17" s="2">
        <f t="shared" si="3"/>
        <v>0.20600000000000002</v>
      </c>
      <c r="T17" s="2">
        <f t="shared" si="4"/>
        <v>0.01034730238596764</v>
      </c>
      <c r="U17" s="4">
        <f>S17*1/0.97</f>
        <v>0.21237113402061858</v>
      </c>
      <c r="V17" s="2"/>
      <c r="W17" s="2"/>
      <c r="X17" s="2"/>
      <c r="Y17" s="2"/>
      <c r="Z17" s="2"/>
      <c r="AA17" s="2"/>
      <c r="AB17" s="2"/>
      <c r="AC17" s="2"/>
    </row>
    <row r="18" spans="1:29" ht="12.75">
      <c r="A18" s="1" t="s">
        <v>48</v>
      </c>
      <c r="B18" s="2">
        <v>2.015</v>
      </c>
      <c r="C18" s="2">
        <v>2.019</v>
      </c>
      <c r="D18" s="2">
        <v>2.024</v>
      </c>
      <c r="E18" s="2">
        <v>2.018</v>
      </c>
      <c r="F18" s="2">
        <v>2.007</v>
      </c>
      <c r="G18" s="2">
        <v>2.014</v>
      </c>
      <c r="H18" s="2">
        <v>2.012</v>
      </c>
      <c r="I18" s="2">
        <v>2.018</v>
      </c>
      <c r="J18" s="2">
        <v>2.013</v>
      </c>
      <c r="K18" s="2">
        <v>2.017</v>
      </c>
      <c r="L18" s="2">
        <v>2.015</v>
      </c>
      <c r="M18" s="2">
        <v>2.016</v>
      </c>
      <c r="N18" s="2">
        <v>2.014</v>
      </c>
      <c r="O18" s="2">
        <v>2.02</v>
      </c>
      <c r="P18" s="2">
        <v>2.009</v>
      </c>
      <c r="Q18" s="2">
        <v>2.011</v>
      </c>
      <c r="R18" s="2"/>
      <c r="S18" s="2">
        <f t="shared" si="3"/>
        <v>2.0151250000000003</v>
      </c>
      <c r="T18" s="2">
        <f t="shared" si="4"/>
        <v>0.004287578959318955</v>
      </c>
      <c r="U18" s="4">
        <v>2</v>
      </c>
      <c r="V18" s="2"/>
      <c r="W18" s="2"/>
      <c r="X18" s="2"/>
      <c r="Y18" s="2"/>
      <c r="Z18" s="2"/>
      <c r="AA18" s="2"/>
      <c r="AB18" s="2"/>
      <c r="AC18" s="2"/>
    </row>
    <row r="19" spans="1:28" ht="12.75">
      <c r="A19" s="2" t="s">
        <v>28</v>
      </c>
      <c r="B19" s="2">
        <f>SUM(B13:B18)</f>
        <v>3.9800000000000004</v>
      </c>
      <c r="C19" s="2">
        <f aca="true" t="shared" si="5" ref="C19:Q19">SUM(C13:C18)</f>
        <v>3.978</v>
      </c>
      <c r="D19" s="2">
        <f t="shared" si="5"/>
        <v>3.973</v>
      </c>
      <c r="E19" s="2">
        <f t="shared" si="5"/>
        <v>3.9769999999999994</v>
      </c>
      <c r="F19" s="2">
        <f t="shared" si="5"/>
        <v>3.989</v>
      </c>
      <c r="G19" s="2">
        <f t="shared" si="5"/>
        <v>3.9799999999999995</v>
      </c>
      <c r="H19" s="2">
        <f t="shared" si="5"/>
        <v>3.984</v>
      </c>
      <c r="I19" s="2">
        <f t="shared" si="5"/>
        <v>3.973</v>
      </c>
      <c r="J19" s="2">
        <f t="shared" si="5"/>
        <v>3.977</v>
      </c>
      <c r="K19" s="2">
        <f t="shared" si="5"/>
        <v>3.982</v>
      </c>
      <c r="L19" s="2">
        <f t="shared" si="5"/>
        <v>3.982</v>
      </c>
      <c r="M19" s="2">
        <f t="shared" si="5"/>
        <v>3.979</v>
      </c>
      <c r="N19" s="2">
        <f t="shared" si="5"/>
        <v>3.9819999999999998</v>
      </c>
      <c r="O19" s="2">
        <f t="shared" si="5"/>
        <v>3.976</v>
      </c>
      <c r="P19" s="2">
        <f t="shared" si="5"/>
        <v>3.985</v>
      </c>
      <c r="Q19" s="2">
        <f t="shared" si="5"/>
        <v>3.9850000000000003</v>
      </c>
      <c r="R19" s="2"/>
      <c r="S19" s="2">
        <f t="shared" si="3"/>
        <v>3.9801249999999997</v>
      </c>
      <c r="T19" s="2">
        <f t="shared" si="4"/>
        <v>0.004440345332071138</v>
      </c>
      <c r="U19" s="2">
        <f>SUM(U13:U18)</f>
        <v>4.002461340206185</v>
      </c>
      <c r="V19" s="2"/>
      <c r="W19" s="2"/>
      <c r="X19" s="2"/>
      <c r="Y19" s="2"/>
      <c r="Z19" s="2"/>
      <c r="AA19" s="2"/>
      <c r="AB19" s="2"/>
    </row>
    <row r="20" spans="2:29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ht="23.25">
      <c r="L21" s="3" t="s">
        <v>80</v>
      </c>
    </row>
    <row r="22" ht="23.25">
      <c r="L22" s="3" t="s">
        <v>81</v>
      </c>
    </row>
    <row r="23" spans="1:8" ht="12.75">
      <c r="A23" s="1" t="s">
        <v>49</v>
      </c>
      <c r="B23" s="1" t="s">
        <v>50</v>
      </c>
      <c r="C23" s="1" t="s">
        <v>51</v>
      </c>
      <c r="D23" s="1" t="s">
        <v>52</v>
      </c>
      <c r="E23" s="1" t="s">
        <v>53</v>
      </c>
      <c r="F23" s="1" t="s">
        <v>54</v>
      </c>
      <c r="G23" s="1" t="s">
        <v>55</v>
      </c>
      <c r="H23" s="1" t="s">
        <v>56</v>
      </c>
    </row>
    <row r="24" spans="1:8" ht="12.75">
      <c r="A24" s="1" t="s">
        <v>57</v>
      </c>
      <c r="B24" s="1" t="s">
        <v>37</v>
      </c>
      <c r="C24" s="1" t="s">
        <v>58</v>
      </c>
      <c r="D24" s="1">
        <v>20</v>
      </c>
      <c r="E24" s="1">
        <v>10</v>
      </c>
      <c r="F24" s="1">
        <v>600</v>
      </c>
      <c r="G24" s="1">
        <v>-600</v>
      </c>
      <c r="H24" s="1" t="s">
        <v>59</v>
      </c>
    </row>
    <row r="25" spans="1:8" ht="12.75">
      <c r="A25" s="1" t="s">
        <v>57</v>
      </c>
      <c r="B25" s="1" t="s">
        <v>38</v>
      </c>
      <c r="C25" s="1" t="s">
        <v>58</v>
      </c>
      <c r="D25" s="1">
        <v>20</v>
      </c>
      <c r="E25" s="1">
        <v>10</v>
      </c>
      <c r="F25" s="1">
        <v>600</v>
      </c>
      <c r="G25" s="1">
        <v>-600</v>
      </c>
      <c r="H25" s="1" t="s">
        <v>60</v>
      </c>
    </row>
    <row r="26" spans="1:8" ht="12.75">
      <c r="A26" s="1" t="s">
        <v>57</v>
      </c>
      <c r="B26" s="1" t="s">
        <v>39</v>
      </c>
      <c r="C26" s="1" t="s">
        <v>61</v>
      </c>
      <c r="D26" s="1">
        <v>20</v>
      </c>
      <c r="E26" s="1">
        <v>10</v>
      </c>
      <c r="F26" s="1">
        <v>600</v>
      </c>
      <c r="G26" s="1">
        <v>-600</v>
      </c>
      <c r="H26" s="1" t="s">
        <v>62</v>
      </c>
    </row>
    <row r="27" spans="1:8" ht="12.75">
      <c r="A27" s="1" t="s">
        <v>63</v>
      </c>
      <c r="B27" s="1" t="s">
        <v>40</v>
      </c>
      <c r="C27" s="1" t="s">
        <v>58</v>
      </c>
      <c r="D27" s="1">
        <v>20</v>
      </c>
      <c r="E27" s="1">
        <v>10</v>
      </c>
      <c r="F27" s="1">
        <v>500</v>
      </c>
      <c r="G27" s="1">
        <v>-500</v>
      </c>
      <c r="H27" s="1" t="s">
        <v>64</v>
      </c>
    </row>
    <row r="28" spans="1:8" ht="12.75">
      <c r="A28" s="1" t="s">
        <v>63</v>
      </c>
      <c r="B28" s="1" t="s">
        <v>41</v>
      </c>
      <c r="C28" s="1" t="s">
        <v>58</v>
      </c>
      <c r="D28" s="1">
        <v>20</v>
      </c>
      <c r="E28" s="1">
        <v>10</v>
      </c>
      <c r="F28" s="1">
        <v>500</v>
      </c>
      <c r="G28" s="1">
        <v>-500</v>
      </c>
      <c r="H28" s="1" t="s">
        <v>65</v>
      </c>
    </row>
    <row r="29" spans="1:8" ht="12.75">
      <c r="A29" s="1" t="s">
        <v>63</v>
      </c>
      <c r="B29" s="1" t="s">
        <v>42</v>
      </c>
      <c r="C29" s="1" t="s">
        <v>66</v>
      </c>
      <c r="D29" s="1">
        <v>20</v>
      </c>
      <c r="E29" s="1">
        <v>10</v>
      </c>
      <c r="F29" s="1">
        <v>500</v>
      </c>
      <c r="G29" s="1">
        <v>-500</v>
      </c>
      <c r="H29" s="1" t="s">
        <v>67</v>
      </c>
    </row>
    <row r="30" spans="1:8" ht="12.75">
      <c r="A30" s="1" t="s">
        <v>63</v>
      </c>
      <c r="B30" s="1" t="s">
        <v>43</v>
      </c>
      <c r="C30" s="1" t="s">
        <v>58</v>
      </c>
      <c r="D30" s="1">
        <v>20</v>
      </c>
      <c r="E30" s="1">
        <v>10</v>
      </c>
      <c r="F30" s="1">
        <v>300</v>
      </c>
      <c r="G30" s="1">
        <v>-300</v>
      </c>
      <c r="H30" s="1" t="s">
        <v>68</v>
      </c>
    </row>
    <row r="31" spans="1:8" ht="12.75">
      <c r="A31" s="1" t="s">
        <v>63</v>
      </c>
      <c r="B31" s="1" t="s">
        <v>44</v>
      </c>
      <c r="C31" s="1" t="s">
        <v>61</v>
      </c>
      <c r="D31" s="1">
        <v>20</v>
      </c>
      <c r="E31" s="1">
        <v>10</v>
      </c>
      <c r="F31" s="1">
        <v>500</v>
      </c>
      <c r="G31" s="1">
        <v>-500</v>
      </c>
      <c r="H31" s="1" t="s">
        <v>69</v>
      </c>
    </row>
    <row r="32" spans="1:8" ht="12.75">
      <c r="A32" s="1" t="s">
        <v>70</v>
      </c>
      <c r="B32" s="1" t="s">
        <v>45</v>
      </c>
      <c r="C32" s="1" t="s">
        <v>58</v>
      </c>
      <c r="D32" s="1">
        <v>20</v>
      </c>
      <c r="E32" s="1">
        <v>10</v>
      </c>
      <c r="F32" s="1">
        <v>500</v>
      </c>
      <c r="G32" s="1">
        <v>-500</v>
      </c>
      <c r="H32" s="1" t="s">
        <v>71</v>
      </c>
    </row>
    <row r="33" spans="1:8" ht="12.75">
      <c r="A33" s="1" t="s">
        <v>70</v>
      </c>
      <c r="B33" s="1" t="s">
        <v>46</v>
      </c>
      <c r="C33" s="1" t="s">
        <v>58</v>
      </c>
      <c r="D33" s="1">
        <v>20</v>
      </c>
      <c r="E33" s="1">
        <v>10</v>
      </c>
      <c r="F33" s="1">
        <v>500</v>
      </c>
      <c r="G33" s="1">
        <v>-250</v>
      </c>
      <c r="H33" s="1" t="s">
        <v>72</v>
      </c>
    </row>
    <row r="34" spans="1:8" ht="12.75">
      <c r="A34" s="1" t="s">
        <v>70</v>
      </c>
      <c r="B34" s="1" t="s">
        <v>47</v>
      </c>
      <c r="C34" s="1" t="s">
        <v>58</v>
      </c>
      <c r="D34" s="1">
        <v>20</v>
      </c>
      <c r="E34" s="1">
        <v>10</v>
      </c>
      <c r="F34" s="1">
        <v>500</v>
      </c>
      <c r="G34" s="1">
        <v>-500</v>
      </c>
      <c r="H34" s="1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2006-10-04T20:16:31Z</dcterms:created>
  <dcterms:modified xsi:type="dcterms:W3CDTF">2007-05-05T02:27:22Z</dcterms:modified>
  <cp:category/>
  <cp:version/>
  <cp:contentType/>
  <cp:contentStatus/>
</cp:coreProperties>
</file>