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6" i="1" l="1"/>
  <c r="D35" i="1"/>
  <c r="E35" i="1" s="1"/>
  <c r="D34" i="1"/>
  <c r="D33" i="1"/>
  <c r="E33" i="1" s="1"/>
  <c r="D32" i="1"/>
  <c r="D31" i="1"/>
  <c r="E31" i="1" s="1"/>
  <c r="D30" i="1"/>
  <c r="D29" i="1"/>
  <c r="E29" i="1" s="1"/>
  <c r="D28" i="1"/>
  <c r="D27" i="1"/>
  <c r="E27" i="1" s="1"/>
  <c r="D26" i="1"/>
  <c r="D25" i="1"/>
  <c r="E25" i="1" s="1"/>
  <c r="D24" i="1"/>
  <c r="D23" i="1"/>
  <c r="D22" i="1"/>
  <c r="D21" i="1"/>
  <c r="D20" i="1"/>
  <c r="D40" i="1" s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E24" i="1" l="1"/>
  <c r="E23" i="1"/>
  <c r="E22" i="1"/>
  <c r="E21" i="1"/>
  <c r="E20" i="1"/>
  <c r="E26" i="1"/>
  <c r="E28" i="1"/>
  <c r="E30" i="1"/>
  <c r="E32" i="1"/>
  <c r="E34" i="1"/>
  <c r="H24" i="1" l="1"/>
</calcChain>
</file>

<file path=xl/sharedStrings.xml><?xml version="1.0" encoding="utf-8"?>
<sst xmlns="http://schemas.openxmlformats.org/spreadsheetml/2006/main" count="144" uniqueCount="102">
  <si>
    <t>As</t>
  </si>
  <si>
    <t>Ag</t>
  </si>
  <si>
    <t>S</t>
  </si>
  <si>
    <t>Sb</t>
  </si>
  <si>
    <t>Pb</t>
  </si>
  <si>
    <t>Hg</t>
  </si>
  <si>
    <t>Tl</t>
  </si>
  <si>
    <t>Total</t>
  </si>
  <si>
    <t>R070579</t>
  </si>
  <si>
    <t>Avg</t>
  </si>
  <si>
    <t>StdDev</t>
  </si>
  <si>
    <t>Structural Formula Calculation:</t>
  </si>
  <si>
    <t>Element</t>
  </si>
  <si>
    <t>Wt. %</t>
  </si>
  <si>
    <t>At. Wt.</t>
  </si>
  <si>
    <t>Mol. Frac.</t>
  </si>
  <si>
    <t>Struct. Coeff.</t>
  </si>
  <si>
    <t>Se</t>
  </si>
  <si>
    <t>cat. sum:</t>
  </si>
  <si>
    <t>Bi</t>
  </si>
  <si>
    <t>Cu</t>
  </si>
  <si>
    <t>Zn</t>
  </si>
  <si>
    <t>Fe</t>
  </si>
  <si>
    <t>Mn</t>
  </si>
  <si>
    <t>Co</t>
  </si>
  <si>
    <t>Ni</t>
  </si>
  <si>
    <t>Na</t>
  </si>
  <si>
    <t>Total:</t>
  </si>
  <si>
    <t>No. S atoms/formula unit:</t>
  </si>
  <si>
    <t>F =</t>
  </si>
  <si>
    <t>Formula:</t>
  </si>
  <si>
    <r>
      <t>(Pb</t>
    </r>
    <r>
      <rPr>
        <b/>
        <vertAlign val="subscript"/>
        <sz val="14"/>
        <color theme="1"/>
        <rFont val="Calibri"/>
        <family val="2"/>
        <scheme val="minor"/>
      </rPr>
      <t>1.71</t>
    </r>
    <r>
      <rPr>
        <b/>
        <sz val="14"/>
        <color theme="1"/>
        <rFont val="Calibri"/>
        <family val="2"/>
        <scheme val="minor"/>
      </rPr>
      <t>Tl</t>
    </r>
    <r>
      <rPr>
        <b/>
        <vertAlign val="subscript"/>
        <sz val="14"/>
        <color theme="1"/>
        <rFont val="Calibri"/>
        <family val="2"/>
        <scheme val="minor"/>
      </rPr>
      <t>0.08</t>
    </r>
    <r>
      <rPr>
        <b/>
        <sz val="14"/>
        <color theme="1"/>
        <rFont val="Calibri"/>
        <family val="2"/>
        <scheme val="minor"/>
      </rPr>
      <t>Sb</t>
    </r>
    <r>
      <rPr>
        <b/>
        <vertAlign val="subscript"/>
        <sz val="14"/>
        <color theme="1"/>
        <rFont val="Calibri"/>
        <family val="2"/>
        <scheme val="minor"/>
      </rPr>
      <t>0.04</t>
    </r>
    <r>
      <rPr>
        <b/>
        <sz val="14"/>
        <color theme="1"/>
        <rFont val="Calibri"/>
        <family val="2"/>
        <scheme val="minor"/>
      </rPr>
      <t>Ag</t>
    </r>
    <r>
      <rPr>
        <b/>
        <vertAlign val="subscript"/>
        <sz val="14"/>
        <color theme="1"/>
        <rFont val="Calibri"/>
        <family val="2"/>
        <scheme val="minor"/>
      </rPr>
      <t>0.03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</rPr>
      <t>Σ1.86</t>
    </r>
    <r>
      <rPr>
        <b/>
        <sz val="14"/>
        <color theme="1"/>
        <rFont val="Calibri"/>
        <family val="2"/>
        <scheme val="minor"/>
      </rPr>
      <t>As</t>
    </r>
    <r>
      <rPr>
        <b/>
        <vertAlign val="subscript"/>
        <sz val="14"/>
        <color theme="1"/>
        <rFont val="Calibri"/>
        <family val="2"/>
        <scheme val="minor"/>
      </rPr>
      <t>2.05</t>
    </r>
    <r>
      <rPr>
        <b/>
        <sz val="14"/>
        <color theme="1"/>
        <rFont val="Calibri"/>
        <family val="2"/>
        <scheme val="minor"/>
      </rPr>
      <t>S</t>
    </r>
    <r>
      <rPr>
        <b/>
        <vertAlign val="subscript"/>
        <sz val="14"/>
        <color theme="1"/>
        <rFont val="Calibri"/>
        <family val="2"/>
        <scheme val="minor"/>
      </rPr>
      <t>5.00</t>
    </r>
  </si>
  <si>
    <t xml:space="preserve">FileName :   8_5_2013 </t>
  </si>
  <si>
    <t xml:space="preserve">Setup Name :  Duf.qtiSet </t>
  </si>
  <si>
    <t xml:space="preserve">Date :  6-Aug-2013 </t>
  </si>
  <si>
    <t xml:space="preserve">Spectromers Conditions :   Sp1 TAP,  Sp3 LPET,  Sp2 LPET,  Sp2 LPET,  Sp3 LPET,  Sp4 TAP,  Sp5 LLIF,  Sp2 LPET </t>
  </si>
  <si>
    <t xml:space="preserve">Full Spectromers Conditions :   Sp1 TAP(2d= 25.745,K= 0.00218),  Sp3 LPET(2d= 8.75,K= 0.000144),  Sp2 LPET(2d= 8.75,K= 0.000144),  Sp2 LPET(2d= 8.75,K= 0.000144),  Sp3 LPET(2d= 8.75,K= 0.000144),  Sp4 TAP(2d= 25.745,K= 0.00218),  Sp5 LLIF(2d= 4.0267,K= 0.000058),  Sp2 LPET(2d= 8.75,K= 0.000144) </t>
  </si>
  <si>
    <t xml:space="preserve">Column Conditions :  Cond 1 : 20keV 20nA  </t>
  </si>
  <si>
    <t xml:space="preserve">User Name :  SX </t>
  </si>
  <si>
    <t xml:space="preserve">DataSet Comment :  Duff </t>
  </si>
  <si>
    <t xml:space="preserve">Comment :   </t>
  </si>
  <si>
    <t xml:space="preserve">Analysis Date :  8/5/2013 12:04:15 PM </t>
  </si>
  <si>
    <t xml:space="preserve">Project Name :  Ben_Schumer </t>
  </si>
  <si>
    <t xml:space="preserve">Sample Name :  8_5_13 </t>
  </si>
  <si>
    <t xml:space="preserve">Analysis Parameters :  </t>
  </si>
  <si>
    <t xml:space="preserve">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</si>
  <si>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</si>
  <si>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</si>
  <si>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</si>
  <si>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</si>
  <si>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</si>
  <si>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</si>
  <si>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</si>
  <si>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</si>
  <si>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</si>
  <si>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</si>
  <si>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</si>
  <si>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</si>
  <si>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</si>
  <si>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</si>
  <si>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As La</t>
  </si>
  <si>
    <t>TAP</t>
  </si>
  <si>
    <t xml:space="preserve">   </t>
  </si>
  <si>
    <t>Diff</t>
  </si>
  <si>
    <t xml:space="preserve"> Sp3</t>
  </si>
  <si>
    <t>Ag La</t>
  </si>
  <si>
    <t>LPET</t>
  </si>
  <si>
    <t xml:space="preserve"> Sp2</t>
  </si>
  <si>
    <t>S  Ka</t>
  </si>
  <si>
    <t>Sb La</t>
  </si>
  <si>
    <t>Pb Ma</t>
  </si>
  <si>
    <t xml:space="preserve"> Sp4</t>
  </si>
  <si>
    <t xml:space="preserve"> Sp5</t>
  </si>
  <si>
    <t>Hg La</t>
  </si>
  <si>
    <t>LLIF</t>
  </si>
  <si>
    <t>Tl Ma</t>
  </si>
  <si>
    <t xml:space="preserve">Peak Position :   Sp1 37628 (-500, 350),  Sp3 47478 (500, 1),  Sp2 61404 (-250, 500),  Sp2 39299 (-300, 300),  Sp3 60422 (-500, 250),  Sp4 37654 (-500, 250),  Sp5 30750 (-300, 300),  Sp2 62414 (800, 1) </t>
  </si>
  <si>
    <t xml:space="preserve">Current Sample Position :   X = 13281 Y = 27073 Z = 141 </t>
  </si>
  <si>
    <t xml:space="preserve">Standard Name :   </t>
  </si>
  <si>
    <t xml:space="preserve"> As, As On NiAs </t>
  </si>
  <si>
    <t xml:space="preserve"> Ag On AgBiS2 </t>
  </si>
  <si>
    <t xml:space="preserve"> S  On chalcopy </t>
  </si>
  <si>
    <t xml:space="preserve"> Sb On stibnite2 </t>
  </si>
  <si>
    <t xml:space="preserve"> Pb On galena2 </t>
  </si>
  <si>
    <t xml:space="preserve"> Hg On cinnabar </t>
  </si>
  <si>
    <t xml:space="preserve"> Tl On TlWO4 </t>
  </si>
  <si>
    <t xml:space="preserve">Standard composition :   </t>
  </si>
  <si>
    <t xml:space="preserve"> NiAs = Ni : 43.93%, As : 56.07% </t>
  </si>
  <si>
    <t xml:space="preserve"> AgBiS2 = Ag : 28.31%, Bi : 54.85%, S  : 16.83% </t>
  </si>
  <si>
    <t xml:space="preserve"> chalcopy = Cu : 34.44%, Fe : 30.45%, Si : 0.21%, S  : 34.93% </t>
  </si>
  <si>
    <t xml:space="preserve"> stibnite2 = Sb : 71.68%, S  : 28.32% </t>
  </si>
  <si>
    <t xml:space="preserve"> galena2 = Pb : 86.6%, S  : 13.4% </t>
  </si>
  <si>
    <t xml:space="preserve"> cinnabar = Hg : 86.22%, S  : 13.78% </t>
  </si>
  <si>
    <t xml:space="preserve"> TlWO4 = Tl : 45.1926%, W  : 40.655%, O  : 14.1524% </t>
  </si>
  <si>
    <t xml:space="preserve">Calibration file name (Element intensity cps/nA) :   </t>
  </si>
  <si>
    <t xml:space="preserve"> As, As : NiAs_AsSp1_AsSp4_001.calDat (As : 252.1 cps/nA, As : 230.3 cps/nA) </t>
  </si>
  <si>
    <t xml:space="preserve"> Ag : AgBiS2_AgSp3_BiSp2_001.calDat (Ag : 147.9 cps/nA) </t>
  </si>
  <si>
    <t xml:space="preserve"> S  : chalcopy_S Sp2_CuSp5_006.calDat (S  : 475.3 cps/nA) </t>
  </si>
  <si>
    <t xml:space="preserve"> Sb : stibnite2_SbSp2_001.calDat (Sb : 892.6 cps/nA) </t>
  </si>
  <si>
    <t xml:space="preserve"> Pb : galena2_PbSp3_002.calDat (Pb : 233.3 cps/nA) </t>
  </si>
  <si>
    <t xml:space="preserve"> Hg : cinnabar_HgSp5_002.calDat (Hg : 226.8 cps/nA) </t>
  </si>
  <si>
    <t xml:space="preserve"> Tl : TlWO4_TlSp2_001.calDat (Tl : 118.4 cps/nA)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</si>
</sst>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4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sqref="A1:XFD1048576"/>
    </sheetView>
  </sheetViews>
  <sheetFormatPr defaultRowHeight="15" x14ac:dyDescent="0.25"/>
  <cols>
    <col min="1" max="1" width="11.5703125" customWidth="1"/>
    <col min="10" max="10" width="18.140625" customWidth="1"/>
  </cols>
  <sheetData>
    <row r="1" spans="1: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8</v>
      </c>
      <c r="B2">
        <v>21.89236</v>
      </c>
      <c r="C2">
        <v>0.39255800000000002</v>
      </c>
      <c r="D2">
        <v>23.02937</v>
      </c>
      <c r="E2">
        <v>0.69809299999999996</v>
      </c>
      <c r="F2">
        <v>50.453580000000002</v>
      </c>
      <c r="G2">
        <v>0.17812600000000001</v>
      </c>
      <c r="H2">
        <v>2.5277449999999999</v>
      </c>
      <c r="I2">
        <v>99.17183</v>
      </c>
    </row>
    <row r="3" spans="1:9" x14ac:dyDescent="0.25">
      <c r="A3" t="s">
        <v>8</v>
      </c>
      <c r="B3">
        <v>22.255739999999999</v>
      </c>
      <c r="C3">
        <v>0.54262200000000005</v>
      </c>
      <c r="D3">
        <v>23.073810000000002</v>
      </c>
      <c r="E3">
        <v>0.57731600000000005</v>
      </c>
      <c r="F3">
        <v>50.823230000000002</v>
      </c>
      <c r="G3">
        <v>1.0000000000000001E-5</v>
      </c>
      <c r="H3">
        <v>2.076584</v>
      </c>
      <c r="I3">
        <v>99.349310000000003</v>
      </c>
    </row>
    <row r="4" spans="1:9" x14ac:dyDescent="0.25">
      <c r="A4" t="s">
        <v>8</v>
      </c>
      <c r="B4">
        <v>21.921140000000001</v>
      </c>
      <c r="C4">
        <v>0.48664400000000002</v>
      </c>
      <c r="D4">
        <v>22.811070000000001</v>
      </c>
      <c r="E4">
        <v>0.56550900000000004</v>
      </c>
      <c r="F4">
        <v>51.19708</v>
      </c>
      <c r="G4">
        <v>1.0000000000000001E-5</v>
      </c>
      <c r="H4">
        <v>1.985387</v>
      </c>
      <c r="I4">
        <v>98.966840000000005</v>
      </c>
    </row>
    <row r="5" spans="1:9" x14ac:dyDescent="0.25">
      <c r="A5" t="s">
        <v>8</v>
      </c>
      <c r="B5">
        <v>22.089600000000001</v>
      </c>
      <c r="C5">
        <v>0.54849599999999998</v>
      </c>
      <c r="D5">
        <v>23.196650000000002</v>
      </c>
      <c r="E5">
        <v>0.60758100000000004</v>
      </c>
      <c r="F5">
        <v>50.50047</v>
      </c>
      <c r="G5">
        <v>6.7114999999999994E-2</v>
      </c>
      <c r="H5">
        <v>2.2826930000000001</v>
      </c>
      <c r="I5">
        <v>99.292590000000004</v>
      </c>
    </row>
    <row r="6" spans="1:9" x14ac:dyDescent="0.25">
      <c r="A6" t="s">
        <v>8</v>
      </c>
      <c r="B6">
        <v>21.849830000000001</v>
      </c>
      <c r="C6">
        <v>0.51907199999999998</v>
      </c>
      <c r="D6">
        <v>23.006550000000001</v>
      </c>
      <c r="E6">
        <v>0.66755500000000001</v>
      </c>
      <c r="F6">
        <v>50.696669999999997</v>
      </c>
      <c r="G6">
        <v>1.0000000000000001E-5</v>
      </c>
      <c r="H6">
        <v>2.2593890000000001</v>
      </c>
      <c r="I6">
        <v>98.999070000000003</v>
      </c>
    </row>
    <row r="7" spans="1:9" x14ac:dyDescent="0.25">
      <c r="A7" t="s">
        <v>8</v>
      </c>
      <c r="B7">
        <v>22.150569999999998</v>
      </c>
      <c r="C7">
        <v>0.64427800000000002</v>
      </c>
      <c r="D7">
        <v>22.98639</v>
      </c>
      <c r="E7">
        <v>0.70765699999999998</v>
      </c>
      <c r="F7">
        <v>50.418810000000001</v>
      </c>
      <c r="G7">
        <v>1.0000000000000001E-5</v>
      </c>
      <c r="H7">
        <v>2.2062200000000001</v>
      </c>
      <c r="I7">
        <v>99.113939999999999</v>
      </c>
    </row>
    <row r="8" spans="1:9" x14ac:dyDescent="0.25">
      <c r="A8" t="s">
        <v>8</v>
      </c>
      <c r="B8">
        <v>21.92257</v>
      </c>
      <c r="C8">
        <v>0.54225000000000001</v>
      </c>
      <c r="D8">
        <v>22.990159999999999</v>
      </c>
      <c r="E8">
        <v>0.75524599999999997</v>
      </c>
      <c r="F8">
        <v>50.753979999999999</v>
      </c>
      <c r="G8">
        <v>0.12456399999999999</v>
      </c>
      <c r="H8">
        <v>2.254518</v>
      </c>
      <c r="I8">
        <v>99.343279999999993</v>
      </c>
    </row>
    <row r="9" spans="1:9" x14ac:dyDescent="0.25">
      <c r="A9" t="s">
        <v>8</v>
      </c>
      <c r="B9">
        <v>21.950060000000001</v>
      </c>
      <c r="C9">
        <v>0.54066599999999998</v>
      </c>
      <c r="D9">
        <v>23.10033</v>
      </c>
      <c r="E9">
        <v>0.64136300000000002</v>
      </c>
      <c r="F9">
        <v>51.058410000000002</v>
      </c>
      <c r="G9">
        <v>1.0000000000000001E-5</v>
      </c>
      <c r="H9">
        <v>2.0506289999999998</v>
      </c>
      <c r="I9">
        <v>99.341459999999998</v>
      </c>
    </row>
    <row r="10" spans="1:9" x14ac:dyDescent="0.25">
      <c r="A10" t="s">
        <v>8</v>
      </c>
      <c r="B10">
        <v>22.067889999999998</v>
      </c>
      <c r="C10">
        <v>0.62644699999999998</v>
      </c>
      <c r="D10">
        <v>22.99071</v>
      </c>
      <c r="E10">
        <v>0.61034500000000003</v>
      </c>
      <c r="F10">
        <v>51.047609999999999</v>
      </c>
      <c r="G10">
        <v>0.22667200000000001</v>
      </c>
      <c r="H10">
        <v>2.0170460000000001</v>
      </c>
      <c r="I10">
        <v>99.58672</v>
      </c>
    </row>
    <row r="11" spans="1:9" x14ac:dyDescent="0.25">
      <c r="A11" t="s">
        <v>8</v>
      </c>
      <c r="B11">
        <v>22.00386</v>
      </c>
      <c r="C11">
        <v>0.23327999999999999</v>
      </c>
      <c r="D11">
        <v>22.868469999999999</v>
      </c>
      <c r="E11">
        <v>0.69480600000000003</v>
      </c>
      <c r="F11">
        <v>51.107280000000003</v>
      </c>
      <c r="G11">
        <v>1.0000000000000001E-5</v>
      </c>
      <c r="H11">
        <v>2.6140099999999999</v>
      </c>
      <c r="I11">
        <v>99.521709999999999</v>
      </c>
    </row>
    <row r="12" spans="1:9" x14ac:dyDescent="0.25">
      <c r="A12" t="s">
        <v>8</v>
      </c>
      <c r="B12">
        <v>22.045439999999999</v>
      </c>
      <c r="C12">
        <v>0.56628400000000001</v>
      </c>
      <c r="D12">
        <v>23.102720000000001</v>
      </c>
      <c r="E12">
        <v>0.65735500000000002</v>
      </c>
      <c r="F12">
        <v>50.798969999999997</v>
      </c>
      <c r="G12">
        <v>8.7358000000000005E-2</v>
      </c>
      <c r="H12">
        <v>1.921802</v>
      </c>
      <c r="I12">
        <v>99.179919999999996</v>
      </c>
    </row>
    <row r="13" spans="1:9" x14ac:dyDescent="0.25">
      <c r="A13" t="s">
        <v>8</v>
      </c>
      <c r="B13">
        <v>21.948640000000001</v>
      </c>
      <c r="C13">
        <v>0.387046</v>
      </c>
      <c r="D13">
        <v>22.939779999999999</v>
      </c>
      <c r="E13">
        <v>0.705758</v>
      </c>
      <c r="F13">
        <v>50.953110000000002</v>
      </c>
      <c r="G13">
        <v>1.0000000000000001E-5</v>
      </c>
      <c r="H13">
        <v>2.5488230000000001</v>
      </c>
      <c r="I13">
        <v>99.483159999999998</v>
      </c>
    </row>
    <row r="14" spans="1:9" x14ac:dyDescent="0.25">
      <c r="A14" t="s">
        <v>9</v>
      </c>
      <c r="B14">
        <f t="shared" ref="B14:I14" si="0">AVERAGE(B2:B13)</f>
        <v>22.00814166666667</v>
      </c>
      <c r="C14">
        <f t="shared" si="0"/>
        <v>0.50247025000000001</v>
      </c>
      <c r="D14">
        <f t="shared" si="0"/>
        <v>23.008000833333337</v>
      </c>
      <c r="E14">
        <f t="shared" si="0"/>
        <v>0.65738200000000002</v>
      </c>
      <c r="F14">
        <f t="shared" si="0"/>
        <v>50.817433333333334</v>
      </c>
      <c r="G14">
        <f t="shared" si="0"/>
        <v>5.6992083333333332E-2</v>
      </c>
      <c r="H14">
        <f t="shared" si="0"/>
        <v>2.2287371666666669</v>
      </c>
      <c r="I14">
        <f t="shared" si="0"/>
        <v>99.279152499999995</v>
      </c>
    </row>
    <row r="15" spans="1:9" x14ac:dyDescent="0.25">
      <c r="A15" t="s">
        <v>10</v>
      </c>
      <c r="B15">
        <f t="shared" ref="B15:I15" si="1">STDEV(B2:B13)</f>
        <v>0.11812139101429246</v>
      </c>
      <c r="C15">
        <f t="shared" si="1"/>
        <v>0.11469987829281404</v>
      </c>
      <c r="D15">
        <f t="shared" si="1"/>
        <v>0.10525444550821854</v>
      </c>
      <c r="E15">
        <f t="shared" si="1"/>
        <v>5.8315012310101333E-2</v>
      </c>
      <c r="F15">
        <f t="shared" si="1"/>
        <v>0.26429014019834474</v>
      </c>
      <c r="G15">
        <f t="shared" si="1"/>
        <v>8.078249748154645E-2</v>
      </c>
      <c r="H15">
        <f t="shared" si="1"/>
        <v>0.23324450252854381</v>
      </c>
      <c r="I15">
        <f t="shared" si="1"/>
        <v>0.19835547810227291</v>
      </c>
    </row>
    <row r="17" spans="1:8" x14ac:dyDescent="0.25">
      <c r="A17" t="s">
        <v>11</v>
      </c>
    </row>
    <row r="19" spans="1:8" x14ac:dyDescent="0.25">
      <c r="A19" t="s">
        <v>12</v>
      </c>
      <c r="B19" t="s">
        <v>13</v>
      </c>
      <c r="C19" t="s">
        <v>14</v>
      </c>
      <c r="D19" t="s">
        <v>15</v>
      </c>
      <c r="E19" t="s">
        <v>16</v>
      </c>
    </row>
    <row r="20" spans="1:8" x14ac:dyDescent="0.25">
      <c r="A20" t="s">
        <v>2</v>
      </c>
      <c r="B20">
        <v>23.01</v>
      </c>
      <c r="C20">
        <v>32.064</v>
      </c>
      <c r="D20">
        <f>B20/C20</f>
        <v>0.71762724550898205</v>
      </c>
      <c r="E20" s="1">
        <f>D20*D40</f>
        <v>5</v>
      </c>
    </row>
    <row r="21" spans="1:8" x14ac:dyDescent="0.25">
      <c r="A21" t="s">
        <v>3</v>
      </c>
      <c r="B21">
        <v>0.66</v>
      </c>
      <c r="C21">
        <v>121.75</v>
      </c>
      <c r="D21">
        <f t="shared" ref="D21:D35" si="2">B21/C21</f>
        <v>5.4209445585215611E-3</v>
      </c>
      <c r="E21" s="1">
        <f>D21*D40</f>
        <v>3.7769918801485294E-2</v>
      </c>
    </row>
    <row r="22" spans="1:8" x14ac:dyDescent="0.25">
      <c r="A22" t="s">
        <v>0</v>
      </c>
      <c r="B22">
        <v>22.01</v>
      </c>
      <c r="C22">
        <v>74.921999999999997</v>
      </c>
      <c r="D22">
        <f t="shared" si="2"/>
        <v>0.29377218974400043</v>
      </c>
      <c r="E22" s="1">
        <f>D22*D40</f>
        <v>2.0468299634836224</v>
      </c>
    </row>
    <row r="23" spans="1:8" x14ac:dyDescent="0.25">
      <c r="A23" t="s">
        <v>17</v>
      </c>
      <c r="B23">
        <v>0</v>
      </c>
      <c r="C23">
        <v>78.959999999999994</v>
      </c>
      <c r="D23">
        <f t="shared" si="2"/>
        <v>0</v>
      </c>
      <c r="E23" s="1">
        <f>D23*D40</f>
        <v>0</v>
      </c>
    </row>
    <row r="24" spans="1:8" x14ac:dyDescent="0.25">
      <c r="A24" t="s">
        <v>1</v>
      </c>
      <c r="B24">
        <v>0.5</v>
      </c>
      <c r="C24">
        <v>107.87</v>
      </c>
      <c r="D24">
        <f t="shared" si="2"/>
        <v>4.6352090479280612E-3</v>
      </c>
      <c r="E24" s="1">
        <f>D24*D40</f>
        <v>3.2295380902382737E-2</v>
      </c>
      <c r="G24" t="s">
        <v>18</v>
      </c>
      <c r="H24" s="1">
        <f>SUM(E21:E35)</f>
        <v>3.9039798207342011</v>
      </c>
    </row>
    <row r="25" spans="1:8" x14ac:dyDescent="0.25">
      <c r="A25" t="s">
        <v>4</v>
      </c>
      <c r="B25">
        <v>50.82</v>
      </c>
      <c r="C25">
        <v>207.19</v>
      </c>
      <c r="D25">
        <f t="shared" si="2"/>
        <v>0.24528210820985569</v>
      </c>
      <c r="E25" s="1">
        <f>D25*D40</f>
        <v>1.7089799038767519</v>
      </c>
    </row>
    <row r="26" spans="1:8" x14ac:dyDescent="0.25">
      <c r="A26" t="s">
        <v>19</v>
      </c>
      <c r="B26">
        <v>0</v>
      </c>
      <c r="C26">
        <v>208.98</v>
      </c>
      <c r="D26">
        <f t="shared" si="2"/>
        <v>0</v>
      </c>
      <c r="E26" s="1">
        <f>D26*D40</f>
        <v>0</v>
      </c>
    </row>
    <row r="27" spans="1:8" x14ac:dyDescent="0.25">
      <c r="A27" t="s">
        <v>20</v>
      </c>
      <c r="B27">
        <v>0</v>
      </c>
      <c r="C27">
        <v>63.54</v>
      </c>
      <c r="D27">
        <f>B27/C27</f>
        <v>0</v>
      </c>
      <c r="E27" s="1">
        <f>D27*D40</f>
        <v>0</v>
      </c>
    </row>
    <row r="28" spans="1:8" x14ac:dyDescent="0.25">
      <c r="A28" t="s">
        <v>21</v>
      </c>
      <c r="B28">
        <v>0</v>
      </c>
      <c r="C28">
        <v>65.39</v>
      </c>
      <c r="D28">
        <f>B28/C28</f>
        <v>0</v>
      </c>
      <c r="E28" s="1">
        <f>D28*D40</f>
        <v>0</v>
      </c>
    </row>
    <row r="29" spans="1:8" x14ac:dyDescent="0.25">
      <c r="A29" t="s">
        <v>5</v>
      </c>
      <c r="B29">
        <v>0.06</v>
      </c>
      <c r="C29">
        <v>200.59</v>
      </c>
      <c r="D29">
        <f t="shared" si="2"/>
        <v>2.9911760307094068E-4</v>
      </c>
      <c r="E29" s="1">
        <f>D29*D40</f>
        <v>2.0840736255685879E-3</v>
      </c>
    </row>
    <row r="30" spans="1:8" x14ac:dyDescent="0.25">
      <c r="A30" t="s">
        <v>6</v>
      </c>
      <c r="B30">
        <v>2.23</v>
      </c>
      <c r="C30">
        <v>204.38300000000001</v>
      </c>
      <c r="D30">
        <f t="shared" si="2"/>
        <v>1.0910887891850104E-2</v>
      </c>
      <c r="E30" s="1">
        <f>D30*D40</f>
        <v>7.6020580044389774E-2</v>
      </c>
    </row>
    <row r="31" spans="1:8" x14ac:dyDescent="0.25">
      <c r="A31" t="s">
        <v>22</v>
      </c>
      <c r="B31">
        <v>0</v>
      </c>
      <c r="C31">
        <v>55.847000000000001</v>
      </c>
      <c r="D31">
        <f t="shared" si="2"/>
        <v>0</v>
      </c>
      <c r="E31" s="1">
        <f>D31*D40</f>
        <v>0</v>
      </c>
    </row>
    <row r="32" spans="1:8" x14ac:dyDescent="0.25">
      <c r="A32" t="s">
        <v>23</v>
      </c>
      <c r="B32">
        <v>0</v>
      </c>
      <c r="C32">
        <v>54.938000000000002</v>
      </c>
      <c r="D32">
        <f>B32/C32</f>
        <v>0</v>
      </c>
      <c r="E32" s="1">
        <f>D32*D40</f>
        <v>0</v>
      </c>
    </row>
    <row r="33" spans="1:6" x14ac:dyDescent="0.25">
      <c r="A33" t="s">
        <v>24</v>
      </c>
      <c r="B33">
        <v>0</v>
      </c>
      <c r="C33">
        <v>58.933</v>
      </c>
      <c r="D33">
        <f t="shared" si="2"/>
        <v>0</v>
      </c>
      <c r="E33" s="1">
        <f>D33*D40</f>
        <v>0</v>
      </c>
    </row>
    <row r="34" spans="1:6" x14ac:dyDescent="0.25">
      <c r="A34" t="s">
        <v>25</v>
      </c>
      <c r="B34">
        <v>0</v>
      </c>
      <c r="C34">
        <v>58.71</v>
      </c>
      <c r="D34">
        <f t="shared" si="2"/>
        <v>0</v>
      </c>
      <c r="E34" s="1">
        <f>D34*D40</f>
        <v>0</v>
      </c>
    </row>
    <row r="35" spans="1:6" x14ac:dyDescent="0.25">
      <c r="A35" t="s">
        <v>26</v>
      </c>
      <c r="B35">
        <v>0</v>
      </c>
      <c r="C35">
        <v>22.989799999999999</v>
      </c>
      <c r="D35">
        <f t="shared" si="2"/>
        <v>0</v>
      </c>
      <c r="E35" s="1">
        <f>D35*D40</f>
        <v>0</v>
      </c>
    </row>
    <row r="36" spans="1:6" x14ac:dyDescent="0.25">
      <c r="A36" t="s">
        <v>27</v>
      </c>
      <c r="B36">
        <f>SUM(B20:B35)</f>
        <v>99.29</v>
      </c>
    </row>
    <row r="38" spans="1:6" x14ac:dyDescent="0.25">
      <c r="C38" t="s">
        <v>28</v>
      </c>
      <c r="F38" s="2">
        <v>5</v>
      </c>
    </row>
    <row r="40" spans="1:6" x14ac:dyDescent="0.25">
      <c r="C40" s="3" t="s">
        <v>29</v>
      </c>
      <c r="D40">
        <f>F38/D20</f>
        <v>6.9674054758800521</v>
      </c>
    </row>
    <row r="42" spans="1:6" s="5" customFormat="1" ht="20.25" x14ac:dyDescent="0.35">
      <c r="A42" s="4" t="s">
        <v>30</v>
      </c>
      <c r="B42" s="4" t="s">
        <v>31</v>
      </c>
      <c r="C42" s="4"/>
      <c r="D42" s="4"/>
    </row>
    <row r="45" spans="1:6" x14ac:dyDescent="0.25">
      <c r="A45" t="s">
        <v>32</v>
      </c>
    </row>
    <row r="46" spans="1:6" x14ac:dyDescent="0.25">
      <c r="A46" t="s">
        <v>33</v>
      </c>
    </row>
    <row r="47" spans="1:6" x14ac:dyDescent="0.25">
      <c r="A47" t="s">
        <v>34</v>
      </c>
    </row>
    <row r="48" spans="1:6" x14ac:dyDescent="0.25">
      <c r="A48" t="s">
        <v>35</v>
      </c>
    </row>
    <row r="49" spans="1:15" x14ac:dyDescent="0.25">
      <c r="A49" s="6" t="s">
        <v>36</v>
      </c>
    </row>
    <row r="50" spans="1:15" x14ac:dyDescent="0.25">
      <c r="A50" t="s">
        <v>37</v>
      </c>
    </row>
    <row r="51" spans="1:15" x14ac:dyDescent="0.25">
      <c r="A51" t="s">
        <v>38</v>
      </c>
    </row>
    <row r="52" spans="1:15" x14ac:dyDescent="0.25">
      <c r="A52" t="s">
        <v>39</v>
      </c>
    </row>
    <row r="53" spans="1:15" x14ac:dyDescent="0.25">
      <c r="A53" t="s">
        <v>40</v>
      </c>
    </row>
    <row r="54" spans="1:15" x14ac:dyDescent="0.25">
      <c r="A54" t="s">
        <v>41</v>
      </c>
    </row>
    <row r="55" spans="1:15" x14ac:dyDescent="0.25">
      <c r="A55" t="s">
        <v>42</v>
      </c>
    </row>
    <row r="56" spans="1:15" x14ac:dyDescent="0.25">
      <c r="A56" t="s">
        <v>43</v>
      </c>
    </row>
    <row r="57" spans="1:15" x14ac:dyDescent="0.25">
      <c r="A57" t="s">
        <v>44</v>
      </c>
      <c r="B57" t="s">
        <v>45</v>
      </c>
    </row>
    <row r="58" spans="1:15" x14ac:dyDescent="0.25">
      <c r="A58" t="s">
        <v>46</v>
      </c>
      <c r="B58" t="s">
        <v>47</v>
      </c>
      <c r="C58" t="s">
        <v>48</v>
      </c>
      <c r="D58" t="s">
        <v>49</v>
      </c>
      <c r="E58" t="s">
        <v>50</v>
      </c>
      <c r="F58" t="s">
        <v>51</v>
      </c>
      <c r="G58" t="s">
        <v>52</v>
      </c>
      <c r="H58" t="s">
        <v>53</v>
      </c>
      <c r="I58" t="s">
        <v>54</v>
      </c>
      <c r="J58" t="s">
        <v>55</v>
      </c>
      <c r="K58" t="s">
        <v>56</v>
      </c>
      <c r="L58" t="s">
        <v>57</v>
      </c>
      <c r="M58" t="s">
        <v>58</v>
      </c>
      <c r="N58" t="s">
        <v>45</v>
      </c>
    </row>
    <row r="59" spans="1:15" x14ac:dyDescent="0.25">
      <c r="A59" t="s">
        <v>59</v>
      </c>
      <c r="B59" t="s">
        <v>60</v>
      </c>
      <c r="D59" t="s">
        <v>61</v>
      </c>
      <c r="E59">
        <v>37628</v>
      </c>
      <c r="G59">
        <v>-500</v>
      </c>
      <c r="H59">
        <v>350</v>
      </c>
      <c r="I59" t="s">
        <v>62</v>
      </c>
      <c r="J59">
        <v>1281</v>
      </c>
      <c r="K59">
        <v>2866</v>
      </c>
      <c r="L59">
        <v>3</v>
      </c>
      <c r="M59">
        <v>823</v>
      </c>
      <c r="N59">
        <v>4000</v>
      </c>
      <c r="O59" t="s">
        <v>63</v>
      </c>
    </row>
    <row r="60" spans="1:15" x14ac:dyDescent="0.25">
      <c r="A60" t="s">
        <v>64</v>
      </c>
      <c r="B60" t="s">
        <v>65</v>
      </c>
      <c r="D60" t="s">
        <v>66</v>
      </c>
      <c r="E60">
        <v>47478</v>
      </c>
      <c r="G60" t="s">
        <v>62</v>
      </c>
      <c r="H60">
        <v>500</v>
      </c>
      <c r="I60">
        <v>1</v>
      </c>
      <c r="J60">
        <v>1836</v>
      </c>
      <c r="K60">
        <v>939</v>
      </c>
      <c r="L60">
        <v>3</v>
      </c>
      <c r="M60">
        <v>523</v>
      </c>
      <c r="N60">
        <v>4000</v>
      </c>
      <c r="O60" t="s">
        <v>63</v>
      </c>
    </row>
    <row r="61" spans="1:15" x14ac:dyDescent="0.25">
      <c r="A61" t="s">
        <v>67</v>
      </c>
      <c r="B61" t="s">
        <v>68</v>
      </c>
      <c r="D61" t="s">
        <v>66</v>
      </c>
      <c r="E61">
        <v>61404</v>
      </c>
      <c r="G61">
        <v>-250</v>
      </c>
      <c r="H61">
        <v>500</v>
      </c>
      <c r="I61" t="s">
        <v>62</v>
      </c>
      <c r="J61">
        <v>1849</v>
      </c>
      <c r="K61">
        <v>1011</v>
      </c>
      <c r="L61">
        <v>3</v>
      </c>
      <c r="M61">
        <v>523</v>
      </c>
      <c r="N61">
        <v>4000</v>
      </c>
      <c r="O61" t="s">
        <v>63</v>
      </c>
    </row>
    <row r="62" spans="1:15" x14ac:dyDescent="0.25">
      <c r="A62" t="s">
        <v>67</v>
      </c>
      <c r="B62" t="s">
        <v>69</v>
      </c>
      <c r="D62" t="s">
        <v>66</v>
      </c>
      <c r="E62">
        <v>39299</v>
      </c>
      <c r="G62">
        <v>-300</v>
      </c>
      <c r="H62">
        <v>300</v>
      </c>
      <c r="I62" t="s">
        <v>62</v>
      </c>
      <c r="J62">
        <v>1849</v>
      </c>
      <c r="K62">
        <v>1011</v>
      </c>
      <c r="L62">
        <v>3</v>
      </c>
      <c r="M62">
        <v>523</v>
      </c>
      <c r="N62">
        <v>4000</v>
      </c>
      <c r="O62" t="s">
        <v>63</v>
      </c>
    </row>
    <row r="63" spans="1:15" x14ac:dyDescent="0.25">
      <c r="A63" t="s">
        <v>64</v>
      </c>
      <c r="B63" t="s">
        <v>70</v>
      </c>
      <c r="D63" t="s">
        <v>66</v>
      </c>
      <c r="E63">
        <v>60422</v>
      </c>
      <c r="G63">
        <v>-500</v>
      </c>
      <c r="H63">
        <v>250</v>
      </c>
      <c r="I63" t="s">
        <v>62</v>
      </c>
      <c r="J63">
        <v>1836</v>
      </c>
      <c r="K63">
        <v>939</v>
      </c>
      <c r="L63">
        <v>3</v>
      </c>
      <c r="M63">
        <v>523</v>
      </c>
      <c r="N63">
        <v>4000</v>
      </c>
      <c r="O63" t="s">
        <v>63</v>
      </c>
    </row>
    <row r="64" spans="1:15" x14ac:dyDescent="0.25">
      <c r="A64" t="s">
        <v>71</v>
      </c>
      <c r="B64" t="s">
        <v>60</v>
      </c>
      <c r="D64" t="s">
        <v>61</v>
      </c>
      <c r="E64">
        <v>37654</v>
      </c>
      <c r="G64">
        <v>-500</v>
      </c>
      <c r="H64">
        <v>250</v>
      </c>
      <c r="I64" t="s">
        <v>62</v>
      </c>
      <c r="J64">
        <v>1281</v>
      </c>
      <c r="K64">
        <v>2866</v>
      </c>
      <c r="L64">
        <v>3</v>
      </c>
      <c r="M64">
        <v>823</v>
      </c>
      <c r="N64">
        <v>4000</v>
      </c>
      <c r="O64" t="s">
        <v>63</v>
      </c>
    </row>
    <row r="65" spans="1:15" x14ac:dyDescent="0.25">
      <c r="A65" t="s">
        <v>72</v>
      </c>
      <c r="B65" t="s">
        <v>73</v>
      </c>
      <c r="D65" t="s">
        <v>74</v>
      </c>
      <c r="E65">
        <v>30750</v>
      </c>
      <c r="G65">
        <v>-300</v>
      </c>
      <c r="H65">
        <v>300</v>
      </c>
      <c r="I65" t="s">
        <v>62</v>
      </c>
      <c r="J65">
        <v>1830</v>
      </c>
      <c r="K65">
        <v>426</v>
      </c>
      <c r="L65">
        <v>3</v>
      </c>
      <c r="M65">
        <v>500</v>
      </c>
      <c r="N65">
        <v>4000</v>
      </c>
      <c r="O65" t="s">
        <v>63</v>
      </c>
    </row>
    <row r="66" spans="1:15" x14ac:dyDescent="0.25">
      <c r="A66" t="s">
        <v>67</v>
      </c>
      <c r="B66" t="s">
        <v>75</v>
      </c>
      <c r="D66" t="s">
        <v>66</v>
      </c>
      <c r="E66">
        <v>62414</v>
      </c>
      <c r="G66" t="s">
        <v>62</v>
      </c>
      <c r="H66">
        <v>800</v>
      </c>
      <c r="I66">
        <v>1</v>
      </c>
      <c r="J66">
        <v>1849</v>
      </c>
      <c r="K66">
        <v>1011</v>
      </c>
      <c r="L66">
        <v>3</v>
      </c>
      <c r="M66">
        <v>523</v>
      </c>
      <c r="N66">
        <v>4000</v>
      </c>
      <c r="O66" t="s">
        <v>63</v>
      </c>
    </row>
    <row r="67" spans="1:15" x14ac:dyDescent="0.25">
      <c r="A67" t="s">
        <v>76</v>
      </c>
    </row>
    <row r="68" spans="1:15" x14ac:dyDescent="0.25">
      <c r="A68" t="s">
        <v>77</v>
      </c>
    </row>
    <row r="69" spans="1:15" x14ac:dyDescent="0.25">
      <c r="A69" t="s">
        <v>78</v>
      </c>
    </row>
    <row r="70" spans="1:15" x14ac:dyDescent="0.25">
      <c r="A70" t="s">
        <v>79</v>
      </c>
    </row>
    <row r="71" spans="1:15" x14ac:dyDescent="0.25">
      <c r="A71" t="s">
        <v>80</v>
      </c>
    </row>
    <row r="72" spans="1:15" x14ac:dyDescent="0.25">
      <c r="A72" t="s">
        <v>81</v>
      </c>
    </row>
    <row r="73" spans="1:15" x14ac:dyDescent="0.25">
      <c r="A73" t="s">
        <v>82</v>
      </c>
    </row>
    <row r="74" spans="1:15" x14ac:dyDescent="0.25">
      <c r="A74" t="s">
        <v>83</v>
      </c>
    </row>
    <row r="75" spans="1:15" x14ac:dyDescent="0.25">
      <c r="A75" t="s">
        <v>84</v>
      </c>
    </row>
    <row r="76" spans="1:15" x14ac:dyDescent="0.25">
      <c r="A76" t="s">
        <v>85</v>
      </c>
    </row>
    <row r="77" spans="1:15" x14ac:dyDescent="0.25">
      <c r="A77" t="s">
        <v>86</v>
      </c>
    </row>
    <row r="78" spans="1:15" x14ac:dyDescent="0.25">
      <c r="A78" t="s">
        <v>87</v>
      </c>
    </row>
    <row r="79" spans="1:15" x14ac:dyDescent="0.25">
      <c r="A79" t="s">
        <v>88</v>
      </c>
    </row>
    <row r="80" spans="1:15" x14ac:dyDescent="0.25">
      <c r="A80" t="s">
        <v>89</v>
      </c>
    </row>
    <row r="81" spans="1:1" x14ac:dyDescent="0.25">
      <c r="A81" t="s">
        <v>90</v>
      </c>
    </row>
    <row r="82" spans="1:1" x14ac:dyDescent="0.25">
      <c r="A82" t="s">
        <v>91</v>
      </c>
    </row>
    <row r="83" spans="1:1" x14ac:dyDescent="0.25">
      <c r="A83" t="s">
        <v>92</v>
      </c>
    </row>
    <row r="84" spans="1:1" x14ac:dyDescent="0.25">
      <c r="A84" t="s">
        <v>93</v>
      </c>
    </row>
    <row r="85" spans="1:1" x14ac:dyDescent="0.25">
      <c r="A85" t="s">
        <v>94</v>
      </c>
    </row>
    <row r="86" spans="1:1" x14ac:dyDescent="0.25">
      <c r="A86" t="s">
        <v>95</v>
      </c>
    </row>
    <row r="87" spans="1:1" x14ac:dyDescent="0.25">
      <c r="A87" t="s">
        <v>96</v>
      </c>
    </row>
    <row r="88" spans="1:1" x14ac:dyDescent="0.25">
      <c r="A88" t="s">
        <v>97</v>
      </c>
    </row>
    <row r="89" spans="1:1" x14ac:dyDescent="0.25">
      <c r="A89" t="s">
        <v>98</v>
      </c>
    </row>
    <row r="90" spans="1:1" x14ac:dyDescent="0.25">
      <c r="A90" t="s">
        <v>99</v>
      </c>
    </row>
    <row r="91" spans="1:1" x14ac:dyDescent="0.25">
      <c r="A91" t="s">
        <v>100</v>
      </c>
    </row>
    <row r="92" spans="1:1" x14ac:dyDescent="0.25">
      <c r="A92" t="s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rruff</cp:lastModifiedBy>
  <dcterms:created xsi:type="dcterms:W3CDTF">2013-08-12T20:27:53Z</dcterms:created>
  <dcterms:modified xsi:type="dcterms:W3CDTF">2013-08-12T20:28:16Z</dcterms:modified>
</cp:coreProperties>
</file>