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804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<sst xmlns="http://schemas.openxmlformats.org/spreadsheetml/2006/main" count="100" uniqueCount="63">
  <si>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duftite40160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</si>
  <si>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</si>
  <si>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</si>
  <si>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</si>
  <si>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</si>
  <si>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</si>
  <si>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</si>
  <si>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</si>
  <si>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</si>
  <si>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</si>
  <si>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</si>
  <si>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</si>
  <si>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</si>
  <si>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</si>
  <si>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</si>
  <si>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</si>
  <si>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</si>
  <si>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CuO</t>
  </si>
  <si>
    <t>ZnO</t>
  </si>
  <si>
    <t>As2O5</t>
  </si>
  <si>
    <t>PbO</t>
  </si>
  <si>
    <t>Totals</t>
  </si>
  <si>
    <t>Cation</t>
  </si>
  <si>
    <t>Numbers</t>
  </si>
  <si>
    <t>Normalized</t>
  </si>
  <si>
    <t>to</t>
  </si>
  <si>
    <t>O</t>
  </si>
  <si>
    <t>Cu</t>
  </si>
  <si>
    <t>Zn</t>
  </si>
  <si>
    <t>As</t>
  </si>
  <si>
    <t>Pb</t>
  </si>
  <si>
    <r>
      <t>PbCu(AsO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</si>
  <si>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 xml:space="preserve"> </t>
  </si>
  <si>
    <t>H2O*</t>
  </si>
  <si>
    <t>* = estimated by difference</t>
  </si>
  <si>
    <t>OH estimated by charge balance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</si>
  <si>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</si>
  <si>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</si>
  <si>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</si>
  <si>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</si>
  <si>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</si>
  <si>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</si>
  <si>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</si>
  <si>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</si>
  <si>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</si>
  <si>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</si>
  <si>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enargite</t>
  </si>
  <si>
    <t>LIF</t>
  </si>
  <si>
    <t>Fe</t>
  </si>
  <si>
    <t>Ka</t>
  </si>
  <si>
    <t>fe_1</t>
  </si>
  <si>
    <t>PET</t>
  </si>
  <si>
    <t>chalcopy</t>
  </si>
  <si>
    <t>Ma</t>
  </si>
  <si>
    <t>galena</t>
  </si>
  <si>
    <t>ZnS</t>
  </si>
  <si>
    <t>average</t>
  </si>
  <si>
    <t>stdev</t>
  </si>
  <si>
    <t>in formula</t>
  </si>
  <si>
    <t>ideal</t>
  </si>
  <si>
    <t>measured</t>
  </si>
  <si>
    <r>
      <t>(Pb</t>
    </r>
    <r>
      <rPr>
        <vertAlign val="subscript"/>
        <sz val="14"/>
        <rFont val="Times New Roman"/>
        <family val="1"/>
      </rPr>
      <t>0.96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</si>
  <si>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>WDS scan: As Zn Cu Pb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</si>
</sst>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"/>
    <numFmt numFmtId="166" formatCode="0.00000000000"/>
    <numFmt numFmtId="167" formatCode="0.0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74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workbookViewId="0" topLeftCell="A1">
      <selection activeCell="O19" sqref="O19"/>
    </sheetView>
  </sheetViews>
  <sheetFormatPr defaultColWidth="9.00390625" defaultRowHeight="13.5"/>
  <cols>
    <col min="1" max="17" width="5.25390625" style="2" customWidth="1"/>
    <col min="18" max="18" width="2.625" style="2" customWidth="1"/>
    <col min="19" max="16384" width="5.25390625" style="2" customWidth="1"/>
  </cols>
  <sheetData>
    <row r="1" spans="1:21" ht="12.75">
      <c r="A1" s="2" t="s">
        <v>0</v>
      </c>
      <c r="U1" s="2" t="s">
        <v>62</v>
      </c>
    </row>
    <row r="2" spans="2:20" ht="12.7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S2" s="2" t="s">
        <v>56</v>
      </c>
      <c r="T2" s="2" t="s">
        <v>57</v>
      </c>
    </row>
    <row r="3" spans="1:42" ht="12.75">
      <c r="A3" s="8" t="s">
        <v>20</v>
      </c>
      <c r="B3" s="1">
        <v>50.14</v>
      </c>
      <c r="C3" s="1">
        <v>50.5</v>
      </c>
      <c r="D3" s="1">
        <v>50.9</v>
      </c>
      <c r="E3" s="1">
        <v>50.48</v>
      </c>
      <c r="F3" s="1">
        <v>51.06</v>
      </c>
      <c r="G3" s="1">
        <v>49.63</v>
      </c>
      <c r="H3" s="1">
        <v>50.73</v>
      </c>
      <c r="I3" s="1">
        <v>50.41</v>
      </c>
      <c r="J3" s="1">
        <v>50.08</v>
      </c>
      <c r="K3" s="1">
        <v>49.24</v>
      </c>
      <c r="L3" s="1">
        <v>49.43</v>
      </c>
      <c r="M3" s="1">
        <v>48.35</v>
      </c>
      <c r="N3" s="1">
        <v>50.16</v>
      </c>
      <c r="O3" s="1">
        <v>50.38</v>
      </c>
      <c r="P3" s="1">
        <v>51.03</v>
      </c>
      <c r="Q3" s="1">
        <v>51.81</v>
      </c>
      <c r="R3" s="1"/>
      <c r="S3" s="1">
        <f>AVERAGE(B3:Q3)</f>
        <v>50.270624999999995</v>
      </c>
      <c r="T3" s="1">
        <f>STDEV(B3:Q3)</f>
        <v>0.826159538668667</v>
      </c>
      <c r="U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>
      <c r="A4" s="8" t="s">
        <v>19</v>
      </c>
      <c r="B4" s="1">
        <v>27.11</v>
      </c>
      <c r="C4" s="1">
        <v>26.88</v>
      </c>
      <c r="D4" s="1">
        <v>26.74</v>
      </c>
      <c r="E4" s="1">
        <v>26.64</v>
      </c>
      <c r="F4" s="1">
        <v>26.69</v>
      </c>
      <c r="G4" s="1">
        <v>26.75</v>
      </c>
      <c r="H4" s="1">
        <v>27.6</v>
      </c>
      <c r="I4" s="1">
        <v>26.68</v>
      </c>
      <c r="J4" s="1">
        <v>26.92</v>
      </c>
      <c r="K4" s="1">
        <v>27.15</v>
      </c>
      <c r="L4" s="1">
        <v>26.75</v>
      </c>
      <c r="M4" s="1">
        <v>27.34</v>
      </c>
      <c r="N4" s="1">
        <v>27.57</v>
      </c>
      <c r="O4" s="1">
        <v>26.89</v>
      </c>
      <c r="P4" s="1">
        <v>26.65</v>
      </c>
      <c r="Q4" s="1">
        <v>26.49</v>
      </c>
      <c r="R4" s="1"/>
      <c r="S4" s="1">
        <f>AVERAGE(B4:Q4)</f>
        <v>26.928124999999994</v>
      </c>
      <c r="T4" s="1">
        <f>STDEV(B4:Q4)</f>
        <v>0.33552384416066094</v>
      </c>
      <c r="U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.75">
      <c r="A5" s="8" t="s">
        <v>17</v>
      </c>
      <c r="B5" s="1">
        <v>18.83</v>
      </c>
      <c r="C5" s="1">
        <v>18.4</v>
      </c>
      <c r="D5" s="1">
        <v>18.19</v>
      </c>
      <c r="E5" s="1">
        <v>18.3</v>
      </c>
      <c r="F5" s="1">
        <v>18.03</v>
      </c>
      <c r="G5" s="1">
        <v>18.27</v>
      </c>
      <c r="H5" s="1">
        <v>18.93</v>
      </c>
      <c r="I5" s="1">
        <v>19.1</v>
      </c>
      <c r="J5" s="1">
        <v>18.82</v>
      </c>
      <c r="K5" s="1">
        <v>19</v>
      </c>
      <c r="L5" s="1">
        <v>19.17</v>
      </c>
      <c r="M5" s="1">
        <v>19.12</v>
      </c>
      <c r="N5" s="1">
        <v>18.86</v>
      </c>
      <c r="O5" s="1">
        <v>18.87</v>
      </c>
      <c r="P5" s="1">
        <v>19.15</v>
      </c>
      <c r="Q5" s="1">
        <v>18.66</v>
      </c>
      <c r="R5" s="1"/>
      <c r="S5" s="1">
        <f>AVERAGE(B5:Q5)</f>
        <v>18.73125</v>
      </c>
      <c r="T5" s="1">
        <f>STDEV(B5:Q5)</f>
        <v>0.375799148482353</v>
      </c>
      <c r="U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2.75">
      <c r="A6" s="8" t="s">
        <v>18</v>
      </c>
      <c r="B6" s="1">
        <v>0.88</v>
      </c>
      <c r="C6" s="1">
        <v>0.62</v>
      </c>
      <c r="D6" s="1">
        <v>0.68</v>
      </c>
      <c r="E6" s="1">
        <v>0.66</v>
      </c>
      <c r="F6" s="1">
        <v>0.74</v>
      </c>
      <c r="G6" s="1">
        <v>0.95</v>
      </c>
      <c r="H6" s="1">
        <v>0.94</v>
      </c>
      <c r="I6" s="1">
        <v>0.82</v>
      </c>
      <c r="J6" s="1">
        <v>0.88</v>
      </c>
      <c r="K6" s="1">
        <v>0.8</v>
      </c>
      <c r="L6" s="1">
        <v>0.98</v>
      </c>
      <c r="M6" s="1">
        <v>0.94</v>
      </c>
      <c r="N6" s="1">
        <v>1.02</v>
      </c>
      <c r="O6" s="1">
        <v>0.72</v>
      </c>
      <c r="P6" s="1">
        <v>0.91</v>
      </c>
      <c r="Q6" s="1">
        <v>0.59</v>
      </c>
      <c r="R6" s="1"/>
      <c r="S6" s="1">
        <f>AVERAGE(B6:Q6)</f>
        <v>0.820625</v>
      </c>
      <c r="T6" s="1">
        <f>STDEV(B6:Q6)</f>
        <v>0.13698996313598974</v>
      </c>
      <c r="U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21" ht="12.75">
      <c r="A7" s="8" t="s">
        <v>21</v>
      </c>
      <c r="B7" s="1">
        <f>SUM(B3:B6)</f>
        <v>96.96</v>
      </c>
      <c r="C7" s="1">
        <f aca="true" t="shared" si="0" ref="C7:Q7">SUM(C3:C6)</f>
        <v>96.4</v>
      </c>
      <c r="D7" s="1">
        <f t="shared" si="0"/>
        <v>96.51</v>
      </c>
      <c r="E7" s="1">
        <f t="shared" si="0"/>
        <v>96.08</v>
      </c>
      <c r="F7" s="1">
        <f t="shared" si="0"/>
        <v>96.52</v>
      </c>
      <c r="G7" s="1">
        <f t="shared" si="0"/>
        <v>95.6</v>
      </c>
      <c r="H7" s="1">
        <f t="shared" si="0"/>
        <v>98.19999999999999</v>
      </c>
      <c r="I7" s="1">
        <f t="shared" si="0"/>
        <v>97.00999999999999</v>
      </c>
      <c r="J7" s="1">
        <f t="shared" si="0"/>
        <v>96.69999999999999</v>
      </c>
      <c r="K7" s="1">
        <f t="shared" si="0"/>
        <v>96.19</v>
      </c>
      <c r="L7" s="1">
        <f t="shared" si="0"/>
        <v>96.33000000000001</v>
      </c>
      <c r="M7" s="1">
        <f t="shared" si="0"/>
        <v>95.75</v>
      </c>
      <c r="N7" s="1">
        <f t="shared" si="0"/>
        <v>97.60999999999999</v>
      </c>
      <c r="O7" s="1">
        <f t="shared" si="0"/>
        <v>96.86000000000001</v>
      </c>
      <c r="P7" s="1">
        <f t="shared" si="0"/>
        <v>97.74000000000001</v>
      </c>
      <c r="Q7" s="1">
        <f t="shared" si="0"/>
        <v>97.55</v>
      </c>
      <c r="R7" s="1"/>
      <c r="S7" s="1">
        <f>AVERAGE(B7:Q7)</f>
        <v>96.75062499999999</v>
      </c>
      <c r="T7" s="1">
        <f>STDEV(B7:Q7)</f>
        <v>0.734070557463388</v>
      </c>
      <c r="U7" s="1"/>
    </row>
    <row r="8" spans="1:21" ht="12.75">
      <c r="A8" s="8" t="s">
        <v>33</v>
      </c>
      <c r="B8" s="1">
        <f>100-SUM(B3:B6)</f>
        <v>3.0400000000000063</v>
      </c>
      <c r="C8" s="1">
        <f aca="true" t="shared" si="1" ref="C8:Q8">100-SUM(C3:C6)</f>
        <v>3.5999999999999943</v>
      </c>
      <c r="D8" s="1">
        <f t="shared" si="1"/>
        <v>3.489999999999995</v>
      </c>
      <c r="E8" s="1">
        <f t="shared" si="1"/>
        <v>3.9200000000000017</v>
      </c>
      <c r="F8" s="1">
        <f t="shared" si="1"/>
        <v>3.480000000000004</v>
      </c>
      <c r="G8" s="1">
        <f t="shared" si="1"/>
        <v>4.400000000000006</v>
      </c>
      <c r="H8" s="1">
        <f t="shared" si="1"/>
        <v>1.8000000000000114</v>
      </c>
      <c r="I8" s="1">
        <f t="shared" si="1"/>
        <v>2.990000000000009</v>
      </c>
      <c r="J8" s="1">
        <f t="shared" si="1"/>
        <v>3.3000000000000114</v>
      </c>
      <c r="K8" s="1">
        <f t="shared" si="1"/>
        <v>3.8100000000000023</v>
      </c>
      <c r="L8" s="1">
        <f t="shared" si="1"/>
        <v>3.6699999999999875</v>
      </c>
      <c r="M8" s="1">
        <f t="shared" si="1"/>
        <v>4.25</v>
      </c>
      <c r="N8" s="1">
        <f t="shared" si="1"/>
        <v>2.390000000000015</v>
      </c>
      <c r="O8" s="1">
        <f t="shared" si="1"/>
        <v>3.1399999999999864</v>
      </c>
      <c r="P8" s="1">
        <f t="shared" si="1"/>
        <v>2.259999999999991</v>
      </c>
      <c r="Q8" s="1">
        <f t="shared" si="1"/>
        <v>2.450000000000003</v>
      </c>
      <c r="R8" s="1"/>
      <c r="S8" s="1">
        <f>AVERAGE(B8:Q8)</f>
        <v>3.2493750000000015</v>
      </c>
      <c r="T8" s="1">
        <f>STDEV(B8:Q8)</f>
        <v>0.7340705574625181</v>
      </c>
      <c r="U8" s="1"/>
    </row>
    <row r="9" spans="1:20" ht="12.75">
      <c r="A9" s="2" t="s">
        <v>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2" ht="12.75">
      <c r="A11" s="2" t="s">
        <v>22</v>
      </c>
      <c r="B11" s="1" t="s">
        <v>23</v>
      </c>
      <c r="C11" s="1" t="s">
        <v>24</v>
      </c>
      <c r="D11" s="1" t="s">
        <v>25</v>
      </c>
      <c r="E11" s="1">
        <v>4.5</v>
      </c>
      <c r="F11" s="1" t="s">
        <v>26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 t="s">
        <v>56</v>
      </c>
      <c r="T11" s="2" t="s">
        <v>57</v>
      </c>
      <c r="U11" s="8" t="s">
        <v>58</v>
      </c>
      <c r="V11" s="4"/>
    </row>
    <row r="12" spans="1:21" ht="12.75">
      <c r="A12" s="2" t="s">
        <v>29</v>
      </c>
      <c r="B12" s="6">
        <v>0.99939765106143</v>
      </c>
      <c r="C12" s="6">
        <v>1.0023091422446864</v>
      </c>
      <c r="D12" s="6">
        <v>1.0000769952309434</v>
      </c>
      <c r="E12" s="6">
        <v>0.9991294066042712</v>
      </c>
      <c r="F12" s="6">
        <v>0.9997602063513639</v>
      </c>
      <c r="G12" s="6">
        <v>1.0014707203607103</v>
      </c>
      <c r="H12" s="6">
        <v>1.002999137809049</v>
      </c>
      <c r="I12" s="6">
        <v>0.9886707896065003</v>
      </c>
      <c r="J12" s="6">
        <v>0.9966417585727374</v>
      </c>
      <c r="K12" s="6">
        <v>1.0027910981740418</v>
      </c>
      <c r="L12" s="6">
        <v>0.9912391434867761</v>
      </c>
      <c r="M12" s="6">
        <v>1.006563894168337</v>
      </c>
      <c r="N12" s="6">
        <v>1.004779882853022</v>
      </c>
      <c r="O12" s="6">
        <v>0.9961858354729792</v>
      </c>
      <c r="P12" s="6">
        <v>0.9839394685782328</v>
      </c>
      <c r="Q12" s="6">
        <v>0.9875073959948496</v>
      </c>
      <c r="R12" s="6"/>
      <c r="S12" s="6">
        <f>AVERAGE(B12:Q12)</f>
        <v>0.9977164079106207</v>
      </c>
      <c r="T12" s="6">
        <f>STDEV(B12:Q12)</f>
        <v>0.00659744787324904</v>
      </c>
      <c r="U12" s="7">
        <v>1</v>
      </c>
    </row>
    <row r="13" spans="1:21" ht="12.75">
      <c r="A13" s="2" t="s">
        <v>27</v>
      </c>
      <c r="B13" s="6">
        <v>1.0028593182292003</v>
      </c>
      <c r="C13" s="6">
        <v>0.991222468101845</v>
      </c>
      <c r="D13" s="6">
        <v>0.9828463311468043</v>
      </c>
      <c r="E13" s="6">
        <v>0.991561139792464</v>
      </c>
      <c r="F13" s="6">
        <v>0.9757170336098426</v>
      </c>
      <c r="G13" s="6">
        <v>0.9881750966348971</v>
      </c>
      <c r="H13" s="6">
        <v>0.9938548901819109</v>
      </c>
      <c r="I13" s="6">
        <v>1.0225395916913897</v>
      </c>
      <c r="J13" s="6">
        <v>1.0066176261871265</v>
      </c>
      <c r="K13" s="6">
        <v>1.0138533125229208</v>
      </c>
      <c r="L13" s="6">
        <v>1.0262606042049907</v>
      </c>
      <c r="M13" s="6">
        <v>1.0169781289400721</v>
      </c>
      <c r="N13" s="6">
        <v>0.9930171313952378</v>
      </c>
      <c r="O13" s="6">
        <v>1.0099557535403525</v>
      </c>
      <c r="P13" s="6">
        <v>1.0214587523198253</v>
      </c>
      <c r="Q13" s="6">
        <v>1.004964973771368</v>
      </c>
      <c r="R13" s="6"/>
      <c r="S13" s="6">
        <f>AVERAGE(B13:Q13)</f>
        <v>1.0026176345168905</v>
      </c>
      <c r="T13" s="6">
        <f>STDEV(B13:Q13)</f>
        <v>0.015194138384623948</v>
      </c>
      <c r="U13" s="7">
        <v>1</v>
      </c>
    </row>
    <row r="14" spans="1:21" ht="12.75">
      <c r="A14" s="2" t="s">
        <v>30</v>
      </c>
      <c r="B14" s="6">
        <v>0.9516912383404953</v>
      </c>
      <c r="C14" s="6">
        <v>0.9695422518580917</v>
      </c>
      <c r="D14" s="6">
        <v>0.9801504674220091</v>
      </c>
      <c r="E14" s="6">
        <v>0.9747871640569052</v>
      </c>
      <c r="F14" s="6">
        <v>0.9847614015577105</v>
      </c>
      <c r="G14" s="6">
        <v>0.956668953100288</v>
      </c>
      <c r="H14" s="6">
        <v>0.9492033768572575</v>
      </c>
      <c r="I14" s="6">
        <v>0.9618016325217829</v>
      </c>
      <c r="J14" s="6">
        <v>0.9546216490289781</v>
      </c>
      <c r="K14" s="6">
        <v>0.9364004527744457</v>
      </c>
      <c r="L14" s="6">
        <v>0.9430792783426113</v>
      </c>
      <c r="M14" s="6">
        <v>0.916520642433503</v>
      </c>
      <c r="N14" s="6">
        <v>0.9412275435255366</v>
      </c>
      <c r="O14" s="6">
        <v>0.9609718321446769</v>
      </c>
      <c r="P14" s="6">
        <v>0.9700623995723088</v>
      </c>
      <c r="Q14" s="6">
        <v>0.994431621071625</v>
      </c>
      <c r="R14" s="6"/>
      <c r="S14" s="6">
        <f>AVERAGE(B14:Q14)</f>
        <v>0.9591201190380141</v>
      </c>
      <c r="T14" s="6">
        <f>STDEV(B14:Q14)</f>
        <v>0.019864892098489056</v>
      </c>
      <c r="U14" s="7">
        <v>0.96</v>
      </c>
    </row>
    <row r="15" spans="1:21" ht="12.75">
      <c r="A15" s="2" t="s">
        <v>28</v>
      </c>
      <c r="B15" s="6">
        <v>0.046955315776729595</v>
      </c>
      <c r="C15" s="6">
        <v>0.033462424428347785</v>
      </c>
      <c r="D15" s="6">
        <v>0.036810713353828024</v>
      </c>
      <c r="E15" s="6">
        <v>0.03582817963995285</v>
      </c>
      <c r="F15" s="6">
        <v>0.040121048954037855</v>
      </c>
      <c r="G15" s="6">
        <v>0.051479149363039135</v>
      </c>
      <c r="H15" s="6">
        <v>0.049443888438208725</v>
      </c>
      <c r="I15" s="6">
        <v>0.0439818017705766</v>
      </c>
      <c r="J15" s="6">
        <v>0.04715632835205155</v>
      </c>
      <c r="K15" s="6">
        <v>0.042768489267528735</v>
      </c>
      <c r="L15" s="6">
        <v>0.05256225873545789</v>
      </c>
      <c r="M15" s="6">
        <v>0.05009149320558184</v>
      </c>
      <c r="N15" s="6">
        <v>0.053805617946670596</v>
      </c>
      <c r="O15" s="6">
        <v>0.03860782563252259</v>
      </c>
      <c r="P15" s="6">
        <v>0.04863017666228434</v>
      </c>
      <c r="Q15" s="6">
        <v>0.03183491516988284</v>
      </c>
      <c r="R15" s="6"/>
      <c r="S15" s="6">
        <f>AVERAGE(B15:Q15)</f>
        <v>0.043971226668543806</v>
      </c>
      <c r="T15" s="6">
        <f>STDEV(B15:Q15)</f>
        <v>0.007096463566394</v>
      </c>
      <c r="U15" s="7">
        <v>0.04</v>
      </c>
    </row>
    <row r="16" spans="1:20" ht="12.75">
      <c r="A16" s="2" t="s">
        <v>21</v>
      </c>
      <c r="B16" s="6">
        <f>SUM(B12:B15)</f>
        <v>3.000903523407855</v>
      </c>
      <c r="C16" s="6">
        <f aca="true" t="shared" si="2" ref="C16:Q16">SUM(C12:C15)</f>
        <v>2.996536286632971</v>
      </c>
      <c r="D16" s="6">
        <f t="shared" si="2"/>
        <v>2.9998845071535847</v>
      </c>
      <c r="E16" s="6">
        <f t="shared" si="2"/>
        <v>3.0013058900935934</v>
      </c>
      <c r="F16" s="6">
        <f t="shared" si="2"/>
        <v>3.000359690472955</v>
      </c>
      <c r="G16" s="6">
        <f t="shared" si="2"/>
        <v>2.997793919458935</v>
      </c>
      <c r="H16" s="6">
        <f t="shared" si="2"/>
        <v>2.9955012932864262</v>
      </c>
      <c r="I16" s="6">
        <f t="shared" si="2"/>
        <v>3.01699381559025</v>
      </c>
      <c r="J16" s="6">
        <f t="shared" si="2"/>
        <v>3.0050373621408935</v>
      </c>
      <c r="K16" s="6">
        <f t="shared" si="2"/>
        <v>2.9958133527389372</v>
      </c>
      <c r="L16" s="6">
        <f t="shared" si="2"/>
        <v>3.013141284769836</v>
      </c>
      <c r="M16" s="6">
        <f t="shared" si="2"/>
        <v>2.9901541587474942</v>
      </c>
      <c r="N16" s="6">
        <f t="shared" si="2"/>
        <v>2.992830175720467</v>
      </c>
      <c r="O16" s="6">
        <f t="shared" si="2"/>
        <v>3.0057212467905314</v>
      </c>
      <c r="P16" s="6">
        <f t="shared" si="2"/>
        <v>3.024090797132651</v>
      </c>
      <c r="Q16" s="6">
        <f t="shared" si="2"/>
        <v>3.018738906007725</v>
      </c>
      <c r="S16" s="6">
        <f>AVERAGE(B16:Q16)</f>
        <v>3.0034253881340693</v>
      </c>
      <c r="T16" s="6">
        <f>STDEV(B16:Q16)</f>
        <v>0.009896171809732951</v>
      </c>
    </row>
    <row r="17" spans="19:20" ht="12.75">
      <c r="S17" s="1"/>
      <c r="T17" s="1"/>
    </row>
    <row r="18" spans="4:20" s="3" customFormat="1" ht="20.25">
      <c r="D18" s="3" t="s">
        <v>59</v>
      </c>
      <c r="G18" s="5" t="s">
        <v>31</v>
      </c>
      <c r="S18" s="1"/>
      <c r="T18" s="1"/>
    </row>
    <row r="19" spans="4:20" s="3" customFormat="1" ht="20.25">
      <c r="D19" s="3" t="s">
        <v>60</v>
      </c>
      <c r="G19" s="5" t="s">
        <v>61</v>
      </c>
      <c r="O19" s="3" t="s">
        <v>35</v>
      </c>
      <c r="S19" s="1"/>
      <c r="T19" s="1"/>
    </row>
    <row r="20" spans="19:20" s="3" customFormat="1" ht="15">
      <c r="S20" s="1"/>
      <c r="T20" s="1"/>
    </row>
    <row r="21" spans="2:20" ht="12.75">
      <c r="B21" s="1"/>
      <c r="S21" s="1"/>
      <c r="T21" s="1"/>
    </row>
    <row r="22" spans="1:20" ht="12.75">
      <c r="A22" s="2" t="s">
        <v>36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41</v>
      </c>
      <c r="G22" s="2" t="s">
        <v>42</v>
      </c>
      <c r="H22" s="2" t="s">
        <v>43</v>
      </c>
      <c r="S22" s="1"/>
      <c r="T22" s="1"/>
    </row>
    <row r="23" spans="1:20" ht="12.75">
      <c r="A23" s="2" t="s">
        <v>44</v>
      </c>
      <c r="B23" s="2" t="s">
        <v>29</v>
      </c>
      <c r="C23" s="2" t="s">
        <v>45</v>
      </c>
      <c r="D23" s="2">
        <v>20</v>
      </c>
      <c r="E23" s="2">
        <v>10</v>
      </c>
      <c r="F23" s="2">
        <v>500</v>
      </c>
      <c r="G23" s="2">
        <v>-500</v>
      </c>
      <c r="H23" s="2" t="s">
        <v>46</v>
      </c>
      <c r="S23" s="1"/>
      <c r="T23" s="1"/>
    </row>
    <row r="24" spans="1:20" ht="12.75">
      <c r="A24" s="2" t="s">
        <v>47</v>
      </c>
      <c r="B24" s="2" t="s">
        <v>48</v>
      </c>
      <c r="C24" s="2" t="s">
        <v>49</v>
      </c>
      <c r="D24" s="2">
        <v>20</v>
      </c>
      <c r="E24" s="2">
        <v>10</v>
      </c>
      <c r="F24" s="2">
        <v>500</v>
      </c>
      <c r="G24" s="2">
        <v>-500</v>
      </c>
      <c r="H24" s="2" t="s">
        <v>50</v>
      </c>
      <c r="S24" s="1"/>
      <c r="T24" s="1"/>
    </row>
    <row r="25" spans="1:21" ht="12.75">
      <c r="A25" s="2" t="s">
        <v>51</v>
      </c>
      <c r="B25" s="2" t="s">
        <v>30</v>
      </c>
      <c r="C25" s="2" t="s">
        <v>53</v>
      </c>
      <c r="D25" s="2">
        <v>20</v>
      </c>
      <c r="E25" s="2">
        <v>10</v>
      </c>
      <c r="F25" s="2">
        <v>300</v>
      </c>
      <c r="G25" s="2">
        <v>-600</v>
      </c>
      <c r="H25" s="2" t="s">
        <v>54</v>
      </c>
      <c r="I25" s="6" t="s">
        <v>32</v>
      </c>
      <c r="J25" s="6" t="s">
        <v>32</v>
      </c>
      <c r="K25" s="6" t="s">
        <v>32</v>
      </c>
      <c r="L25" s="6" t="s">
        <v>32</v>
      </c>
      <c r="M25" s="6" t="s">
        <v>32</v>
      </c>
      <c r="N25" s="6" t="s">
        <v>32</v>
      </c>
      <c r="O25" s="6" t="s">
        <v>32</v>
      </c>
      <c r="P25" s="6" t="s">
        <v>32</v>
      </c>
      <c r="Q25" s="6" t="s">
        <v>32</v>
      </c>
      <c r="R25" s="6"/>
      <c r="S25" s="6"/>
      <c r="T25" s="6"/>
      <c r="U25" s="6"/>
    </row>
    <row r="26" spans="1:17" ht="12.75">
      <c r="A26" s="2" t="s">
        <v>47</v>
      </c>
      <c r="B26" s="2" t="s">
        <v>28</v>
      </c>
      <c r="C26" s="2" t="s">
        <v>49</v>
      </c>
      <c r="D26" s="2">
        <v>20</v>
      </c>
      <c r="E26" s="2">
        <v>10</v>
      </c>
      <c r="F26" s="2">
        <v>500</v>
      </c>
      <c r="G26" s="2">
        <v>-300</v>
      </c>
      <c r="H26" s="2" t="s">
        <v>55</v>
      </c>
      <c r="I26" s="2" t="s">
        <v>32</v>
      </c>
      <c r="J26" s="2" t="s">
        <v>32</v>
      </c>
      <c r="K26" s="2" t="s">
        <v>32</v>
      </c>
      <c r="L26" s="2" t="s">
        <v>32</v>
      </c>
      <c r="M26" s="2" t="s">
        <v>32</v>
      </c>
      <c r="N26" s="2" t="s">
        <v>32</v>
      </c>
      <c r="O26" s="2" t="s">
        <v>32</v>
      </c>
      <c r="P26" s="2" t="s">
        <v>32</v>
      </c>
      <c r="Q26" s="2" t="s">
        <v>32</v>
      </c>
    </row>
    <row r="27" spans="1:17" ht="12.75">
      <c r="A27" s="2" t="s">
        <v>47</v>
      </c>
      <c r="B27" s="2" t="s">
        <v>27</v>
      </c>
      <c r="C27" s="2" t="s">
        <v>49</v>
      </c>
      <c r="D27" s="2">
        <v>20</v>
      </c>
      <c r="E27" s="2">
        <v>10</v>
      </c>
      <c r="F27" s="2">
        <v>300</v>
      </c>
      <c r="G27" s="2">
        <v>-500</v>
      </c>
      <c r="H27" s="2" t="s">
        <v>52</v>
      </c>
      <c r="I27" s="2" t="s">
        <v>32</v>
      </c>
      <c r="J27" s="2" t="s">
        <v>32</v>
      </c>
      <c r="K27" s="2" t="s">
        <v>32</v>
      </c>
      <c r="L27" s="2" t="s">
        <v>32</v>
      </c>
      <c r="M27" s="2" t="s">
        <v>32</v>
      </c>
      <c r="N27" s="2" t="s">
        <v>32</v>
      </c>
      <c r="O27" s="2" t="s">
        <v>32</v>
      </c>
      <c r="P27" s="2" t="s">
        <v>32</v>
      </c>
      <c r="Q27" s="2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2006-07-19T02:10:37Z</dcterms:created>
  <dcterms:modified xsi:type="dcterms:W3CDTF">2008-04-23T01:24:20Z</dcterms:modified>
  <cp:category/>
  <cp:version/>
  <cp:contentType/>
  <cp:contentStatus/>
</cp:coreProperties>
</file>