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7325" windowHeight="1074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<sst xmlns="http://schemas.openxmlformats.org/spreadsheetml/2006/main" count="123" uniqueCount="80">
  <si>
    <t>#43</t>
  </si>
  <si>
    <t>#44</t>
  </si>
  <si>
    <t>#45</t>
  </si>
  <si>
    <t>#46</t>
  </si>
  <si>
    <t>#47</t>
  </si>
  <si>
    <t>#48</t>
  </si>
  <si>
    <t>#49</t>
  </si>
  <si>
    <t>#50</t>
  </si>
  <si>
    <t>#51</t>
  </si>
  <si>
    <t>Ox</t>
  </si>
  <si>
    <t>Wt</t>
  </si>
  <si>
    <t>Percents</t>
  </si>
  <si>
    <t>Average</t>
  </si>
  <si>
    <t>Standard</t>
  </si>
  <si>
    <t>Dev</t>
  </si>
  <si>
    <t>F</t>
  </si>
  <si>
    <t>Na2O</t>
  </si>
  <si>
    <t>K2O</t>
  </si>
  <si>
    <t>SiO2</t>
  </si>
  <si>
    <t>MgO</t>
  </si>
  <si>
    <t>Al2O3</t>
  </si>
  <si>
    <t>CaO</t>
  </si>
  <si>
    <t>MnO</t>
  </si>
  <si>
    <t>Fe2O3</t>
  </si>
  <si>
    <t>Cr2O3</t>
  </si>
  <si>
    <t>TiO2</t>
  </si>
  <si>
    <t>Totals</t>
  </si>
  <si>
    <t>Cation</t>
  </si>
  <si>
    <t>Numbers</t>
  </si>
  <si>
    <t>Normalized</t>
  </si>
  <si>
    <t>to</t>
  </si>
  <si>
    <t>O</t>
  </si>
  <si>
    <t>Na</t>
  </si>
  <si>
    <t>K</t>
  </si>
  <si>
    <t>Si</t>
  </si>
  <si>
    <t>Mg</t>
  </si>
  <si>
    <t>Al</t>
  </si>
  <si>
    <t>Ca</t>
  </si>
  <si>
    <t>Mn</t>
  </si>
  <si>
    <t>Fe</t>
  </si>
  <si>
    <t>Cr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</si>
  <si>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</si>
  <si>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</si>
  <si>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</si>
  <si>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</si>
  <si>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</si>
  <si>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</si>
  <si>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</si>
  <si>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</si>
  <si>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</si>
  <si>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</si>
  <si>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</si>
  <si>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</si>
  <si>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</si>
  <si>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</si>
  <si>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</si>
  <si>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</si>
  <si>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kspar-OR1</t>
  </si>
  <si>
    <t>rhod-791</t>
  </si>
  <si>
    <t>chrom-s</t>
  </si>
  <si>
    <t>LIF</t>
  </si>
  <si>
    <t>fayalite</t>
  </si>
  <si>
    <t>rutile1</t>
  </si>
  <si>
    <t>ideal</t>
  </si>
  <si>
    <t>measured</t>
  </si>
  <si>
    <t>average</t>
  </si>
  <si>
    <t>stdev</t>
  </si>
  <si>
    <t>not present</t>
  </si>
  <si>
    <t>in formula</t>
  </si>
  <si>
    <r>
      <t>Na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26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72</t>
    </r>
    <r>
      <rPr>
        <sz val="14"/>
        <rFont val="Times New Roman"/>
        <family val="1"/>
      </rPr>
      <t>·28H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</si>
  <si>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 xml:space="preserve"> </t>
  </si>
  <si>
    <t>(+) charges</t>
  </si>
  <si>
    <t>H**</t>
  </si>
  <si>
    <t>H2O*</t>
  </si>
  <si>
    <t>* = estimated by difference</t>
  </si>
  <si>
    <t>** = after normalization to 100 O</t>
  </si>
  <si>
    <t>H2O</t>
  </si>
  <si>
    <t>H2O estimated by difference</t>
  </si>
  <si>
    <t>erionite-Na R061126</t>
  </si>
  <si>
    <r>
      <t>(Na</t>
    </r>
    <r>
      <rPr>
        <vertAlign val="subscript"/>
        <sz val="14"/>
        <rFont val="Times New Roman"/>
        <family val="1"/>
      </rPr>
      <t>5.05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2.42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1.08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1.05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0.40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Σ=10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25.57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10.43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72</t>
    </r>
    <r>
      <rPr>
        <sz val="14"/>
        <rFont val="Times New Roman"/>
        <family val="1"/>
      </rPr>
      <t>·22.80H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</si>
</sst>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  <font>
      <sz val="14"/>
      <name val="Courier New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 topLeftCell="A5">
      <selection activeCell="K37" sqref="K37"/>
    </sheetView>
  </sheetViews>
  <sheetFormatPr defaultColWidth="9.00390625" defaultRowHeight="13.5"/>
  <cols>
    <col min="1" max="16384" width="5.25390625" style="1" customWidth="1"/>
  </cols>
  <sheetData>
    <row r="1" spans="2:4" ht="15.75">
      <c r="B1" s="3" t="s">
        <v>78</v>
      </c>
      <c r="C1" s="3"/>
      <c r="D1" s="3"/>
    </row>
    <row r="2" spans="2:10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3" ht="12.7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L3" s="1" t="s">
        <v>65</v>
      </c>
      <c r="M3" s="1" t="s">
        <v>66</v>
      </c>
    </row>
    <row r="4" spans="1:21" ht="12.75">
      <c r="A4" s="1" t="s">
        <v>18</v>
      </c>
      <c r="B4" s="2">
        <v>52.99</v>
      </c>
      <c r="C4" s="2">
        <v>53.34</v>
      </c>
      <c r="D4" s="2">
        <v>52.97</v>
      </c>
      <c r="E4" s="2">
        <v>53.98</v>
      </c>
      <c r="F4" s="2">
        <v>53.92</v>
      </c>
      <c r="G4" s="2">
        <v>53.17</v>
      </c>
      <c r="H4" s="2">
        <v>54.4</v>
      </c>
      <c r="I4" s="2">
        <v>54.28</v>
      </c>
      <c r="J4" s="2">
        <v>53.53</v>
      </c>
      <c r="K4" s="2"/>
      <c r="L4" s="2">
        <f>AVERAGE(B4:J4)</f>
        <v>53.61999999999999</v>
      </c>
      <c r="M4" s="2">
        <f>STDEV(B4:J4)</f>
        <v>0.5445181356032442</v>
      </c>
      <c r="N4" s="2"/>
      <c r="O4" s="2"/>
      <c r="P4" s="2"/>
      <c r="Q4" s="2"/>
      <c r="R4" s="2"/>
      <c r="S4" s="2"/>
      <c r="T4" s="2"/>
      <c r="U4" s="2"/>
    </row>
    <row r="5" spans="1:21" ht="12.75">
      <c r="A5" s="1" t="s">
        <v>20</v>
      </c>
      <c r="B5" s="2">
        <v>20.39</v>
      </c>
      <c r="C5" s="2">
        <v>20.8</v>
      </c>
      <c r="D5" s="2">
        <v>20.75</v>
      </c>
      <c r="E5" s="2">
        <v>20.71</v>
      </c>
      <c r="F5" s="2">
        <v>20.76</v>
      </c>
      <c r="G5" s="2">
        <v>20.98</v>
      </c>
      <c r="H5" s="2">
        <v>20.78</v>
      </c>
      <c r="I5" s="2">
        <v>20.97</v>
      </c>
      <c r="J5" s="2">
        <v>21.14</v>
      </c>
      <c r="K5" s="2"/>
      <c r="L5" s="2">
        <f>AVERAGE(B5:J5)</f>
        <v>20.80888888888889</v>
      </c>
      <c r="M5" s="2">
        <f>STDEV(B5:J5)</f>
        <v>0.21121342549870312</v>
      </c>
      <c r="N5" s="2"/>
      <c r="O5" s="2"/>
      <c r="P5" s="2"/>
      <c r="Q5" s="2"/>
      <c r="R5" s="2"/>
      <c r="S5" s="2"/>
      <c r="T5" s="2"/>
      <c r="U5" s="2"/>
    </row>
    <row r="6" spans="1:21" ht="12.75">
      <c r="A6" s="1" t="s">
        <v>16</v>
      </c>
      <c r="B6" s="2">
        <v>6.78</v>
      </c>
      <c r="C6" s="2">
        <v>5.66</v>
      </c>
      <c r="D6" s="2">
        <v>5.5</v>
      </c>
      <c r="E6" s="2">
        <v>5.77</v>
      </c>
      <c r="F6" s="2">
        <v>5.39</v>
      </c>
      <c r="G6" s="2">
        <v>5.39</v>
      </c>
      <c r="H6" s="2">
        <v>5.59</v>
      </c>
      <c r="I6" s="2">
        <v>4.95</v>
      </c>
      <c r="J6" s="2">
        <v>5.53</v>
      </c>
      <c r="K6" s="2"/>
      <c r="L6" s="2">
        <f>AVERAGE(B6:J6)</f>
        <v>5.617777777777778</v>
      </c>
      <c r="M6" s="2">
        <f>STDEV(B6:J6)</f>
        <v>0.4934262299923222</v>
      </c>
      <c r="N6" s="2"/>
      <c r="O6" s="2"/>
      <c r="P6" s="2"/>
      <c r="Q6" s="2"/>
      <c r="R6" s="2"/>
      <c r="S6" s="2"/>
      <c r="T6" s="2"/>
      <c r="U6" s="2"/>
    </row>
    <row r="7" spans="1:21" ht="12.75">
      <c r="A7" s="1" t="s">
        <v>17</v>
      </c>
      <c r="B7" s="2">
        <v>4.01</v>
      </c>
      <c r="C7" s="2">
        <v>4.04</v>
      </c>
      <c r="D7" s="2">
        <v>4.06</v>
      </c>
      <c r="E7" s="2">
        <v>4.15</v>
      </c>
      <c r="F7" s="2">
        <v>4.15</v>
      </c>
      <c r="G7" s="2">
        <v>4.06</v>
      </c>
      <c r="H7" s="2">
        <v>4.04</v>
      </c>
      <c r="I7" s="2">
        <v>4.08</v>
      </c>
      <c r="J7" s="2">
        <v>4.16</v>
      </c>
      <c r="K7" s="2"/>
      <c r="L7" s="2">
        <f>AVERAGE(B7:J7)</f>
        <v>4.083333333333333</v>
      </c>
      <c r="M7" s="2">
        <f>STDEV(B7:J7)</f>
        <v>0.0559016994375011</v>
      </c>
      <c r="N7" s="2"/>
      <c r="O7" s="2"/>
      <c r="P7" s="2"/>
      <c r="Q7" s="2"/>
      <c r="R7" s="2"/>
      <c r="S7" s="2"/>
      <c r="T7" s="2"/>
      <c r="U7" s="2"/>
    </row>
    <row r="8" spans="1:21" ht="12.75">
      <c r="A8" s="1" t="s">
        <v>21</v>
      </c>
      <c r="B8" s="2">
        <v>2.13</v>
      </c>
      <c r="C8" s="2">
        <v>2.07</v>
      </c>
      <c r="D8" s="2">
        <v>2.13</v>
      </c>
      <c r="E8" s="2">
        <v>2.24</v>
      </c>
      <c r="F8" s="2">
        <v>2.14</v>
      </c>
      <c r="G8" s="2">
        <v>2.17</v>
      </c>
      <c r="H8" s="2">
        <v>2.26</v>
      </c>
      <c r="I8" s="2">
        <v>2.18</v>
      </c>
      <c r="J8" s="2">
        <v>2.16</v>
      </c>
      <c r="K8" s="2"/>
      <c r="L8" s="2">
        <f>AVERAGE(B8:J8)</f>
        <v>2.1644444444444444</v>
      </c>
      <c r="M8" s="2">
        <f>STDEV(B8:J8)</f>
        <v>0.058118652580534017</v>
      </c>
      <c r="N8" s="2"/>
      <c r="O8" s="2"/>
      <c r="P8" s="2"/>
      <c r="Q8" s="2"/>
      <c r="R8" s="2"/>
      <c r="S8" s="2"/>
      <c r="T8" s="2"/>
      <c r="U8" s="2"/>
    </row>
    <row r="9" spans="1:21" ht="12.75">
      <c r="A9" s="1" t="s">
        <v>19</v>
      </c>
      <c r="B9" s="2">
        <v>0.55</v>
      </c>
      <c r="C9" s="2">
        <v>0.59</v>
      </c>
      <c r="D9" s="2">
        <v>0.59</v>
      </c>
      <c r="E9" s="2">
        <v>0.55</v>
      </c>
      <c r="F9" s="2">
        <v>0.54</v>
      </c>
      <c r="G9" s="2">
        <v>0.53</v>
      </c>
      <c r="H9" s="2">
        <v>0.59</v>
      </c>
      <c r="I9" s="2">
        <v>0.61</v>
      </c>
      <c r="J9" s="2">
        <v>0.64</v>
      </c>
      <c r="K9" s="2"/>
      <c r="L9" s="2">
        <f>AVERAGE(B9:J9)</f>
        <v>0.5766666666666667</v>
      </c>
      <c r="M9" s="2">
        <f>STDEV(B9:J9)</f>
        <v>0.03640054944640288</v>
      </c>
      <c r="N9" s="2"/>
      <c r="O9" s="2"/>
      <c r="P9" s="2"/>
      <c r="Q9" s="2"/>
      <c r="R9" s="2"/>
      <c r="S9" s="2"/>
      <c r="T9" s="2"/>
      <c r="U9" s="2"/>
    </row>
    <row r="10" spans="1:21" s="6" customFormat="1" ht="12.75">
      <c r="A10" s="6" t="s">
        <v>23</v>
      </c>
      <c r="B10" s="7">
        <v>0.01</v>
      </c>
      <c r="C10" s="7">
        <v>0.05</v>
      </c>
      <c r="D10" s="7">
        <v>0.01</v>
      </c>
      <c r="E10" s="7">
        <v>0.08</v>
      </c>
      <c r="F10" s="7">
        <v>0.03</v>
      </c>
      <c r="G10" s="7">
        <v>0.08</v>
      </c>
      <c r="H10" s="7">
        <v>0.05</v>
      </c>
      <c r="I10" s="7">
        <v>0.07</v>
      </c>
      <c r="J10" s="7">
        <v>0.11</v>
      </c>
      <c r="K10" s="7"/>
      <c r="L10" s="7">
        <f>AVERAGE(B10:J10)</f>
        <v>0.05444444444444444</v>
      </c>
      <c r="M10" s="7">
        <f>STDEV(B10:J10)</f>
        <v>0.033952581312438945</v>
      </c>
      <c r="N10" s="7" t="s">
        <v>67</v>
      </c>
      <c r="O10" s="7"/>
      <c r="P10" s="7"/>
      <c r="Q10" s="7"/>
      <c r="R10" s="7"/>
      <c r="S10" s="7"/>
      <c r="T10" s="7"/>
      <c r="U10" s="7"/>
    </row>
    <row r="11" spans="1:21" s="6" customFormat="1" ht="12.75">
      <c r="A11" s="6" t="s">
        <v>15</v>
      </c>
      <c r="B11" s="7">
        <v>0</v>
      </c>
      <c r="C11" s="7">
        <v>0</v>
      </c>
      <c r="D11" s="7">
        <v>0.12</v>
      </c>
      <c r="E11" s="7">
        <v>0</v>
      </c>
      <c r="F11" s="7">
        <v>0.03</v>
      </c>
      <c r="G11" s="7">
        <v>0</v>
      </c>
      <c r="H11" s="7">
        <v>0.06</v>
      </c>
      <c r="I11" s="7">
        <v>0.06</v>
      </c>
      <c r="J11" s="7">
        <v>0</v>
      </c>
      <c r="K11" s="7"/>
      <c r="L11" s="7">
        <f>AVERAGE(B11:J11)</f>
        <v>0.030000000000000002</v>
      </c>
      <c r="M11" s="7">
        <f>STDEV(B11:J11)</f>
        <v>0.04242640687119285</v>
      </c>
      <c r="N11" s="7" t="s">
        <v>67</v>
      </c>
      <c r="O11" s="7"/>
      <c r="P11" s="7"/>
      <c r="Q11" s="7"/>
      <c r="R11" s="7"/>
      <c r="S11" s="7"/>
      <c r="T11" s="7"/>
      <c r="U11" s="7"/>
    </row>
    <row r="12" spans="1:21" s="6" customFormat="1" ht="12.75">
      <c r="A12" s="6" t="s">
        <v>22</v>
      </c>
      <c r="B12" s="7">
        <v>0.03</v>
      </c>
      <c r="C12" s="7">
        <v>0</v>
      </c>
      <c r="D12" s="7">
        <v>0.03</v>
      </c>
      <c r="E12" s="7">
        <v>0</v>
      </c>
      <c r="F12" s="7">
        <v>0.02</v>
      </c>
      <c r="G12" s="7">
        <v>0</v>
      </c>
      <c r="H12" s="7">
        <v>0</v>
      </c>
      <c r="I12" s="7">
        <v>0</v>
      </c>
      <c r="J12" s="7">
        <v>0</v>
      </c>
      <c r="K12" s="7"/>
      <c r="L12" s="7">
        <f>AVERAGE(B12:J12)</f>
        <v>0.008888888888888889</v>
      </c>
      <c r="M12" s="7">
        <f>STDEV(B12:J12)</f>
        <v>0.013642254619787417</v>
      </c>
      <c r="N12" s="7" t="s">
        <v>67</v>
      </c>
      <c r="O12" s="7"/>
      <c r="P12" s="7"/>
      <c r="Q12" s="7"/>
      <c r="R12" s="7"/>
      <c r="S12" s="7"/>
      <c r="T12" s="7"/>
      <c r="U12" s="7"/>
    </row>
    <row r="13" spans="1:21" s="6" customFormat="1" ht="12.75">
      <c r="A13" s="6" t="s">
        <v>25</v>
      </c>
      <c r="B13" s="7">
        <v>0.01</v>
      </c>
      <c r="C13" s="7">
        <v>0</v>
      </c>
      <c r="D13" s="7">
        <v>0.06</v>
      </c>
      <c r="E13" s="7">
        <v>0</v>
      </c>
      <c r="F13" s="7">
        <v>0</v>
      </c>
      <c r="G13" s="7">
        <v>0</v>
      </c>
      <c r="H13" s="7">
        <v>0</v>
      </c>
      <c r="I13" s="7">
        <v>0.01</v>
      </c>
      <c r="J13" s="7">
        <v>0.06</v>
      </c>
      <c r="K13" s="7"/>
      <c r="L13" s="7">
        <f>AVERAGE(B13:J13)</f>
        <v>0.015555555555555553</v>
      </c>
      <c r="M13" s="7">
        <f>STDEV(B13:J13)</f>
        <v>0.025549516194593152</v>
      </c>
      <c r="N13" s="7" t="s">
        <v>67</v>
      </c>
      <c r="O13" s="7"/>
      <c r="P13" s="7"/>
      <c r="Q13" s="7"/>
      <c r="R13" s="7"/>
      <c r="S13" s="7"/>
      <c r="T13" s="7"/>
      <c r="U13" s="7"/>
    </row>
    <row r="14" spans="1:21" s="6" customFormat="1" ht="12.75">
      <c r="A14" s="6" t="s">
        <v>24</v>
      </c>
      <c r="B14" s="7">
        <v>0</v>
      </c>
      <c r="C14" s="7">
        <v>0</v>
      </c>
      <c r="D14" s="7">
        <v>0.01</v>
      </c>
      <c r="E14" s="7">
        <v>0</v>
      </c>
      <c r="F14" s="7">
        <v>0</v>
      </c>
      <c r="G14" s="7">
        <v>0</v>
      </c>
      <c r="H14" s="7">
        <v>0</v>
      </c>
      <c r="I14" s="7">
        <v>0.01</v>
      </c>
      <c r="J14" s="7">
        <v>0</v>
      </c>
      <c r="K14" s="7"/>
      <c r="L14" s="7">
        <f>AVERAGE(B14:J14)</f>
        <v>0.0022222222222222222</v>
      </c>
      <c r="M14" s="7">
        <f>STDEV(B14:J14)</f>
        <v>0.004409585518440984</v>
      </c>
      <c r="N14" s="7" t="s">
        <v>67</v>
      </c>
      <c r="O14" s="7"/>
      <c r="P14" s="7"/>
      <c r="Q14" s="7"/>
      <c r="R14" s="7"/>
      <c r="S14" s="7"/>
      <c r="T14" s="7"/>
      <c r="U14" s="7"/>
    </row>
    <row r="15" spans="1:21" ht="12.75">
      <c r="A15" s="1" t="s">
        <v>26</v>
      </c>
      <c r="B15" s="2">
        <f>SUM(B4:B9)</f>
        <v>86.85</v>
      </c>
      <c r="C15" s="2">
        <v>86.55</v>
      </c>
      <c r="D15" s="2">
        <v>86.22</v>
      </c>
      <c r="E15" s="2">
        <v>87.49</v>
      </c>
      <c r="F15" s="2">
        <v>86.98</v>
      </c>
      <c r="G15" s="2">
        <v>86.38</v>
      </c>
      <c r="H15" s="2">
        <v>87.77</v>
      </c>
      <c r="I15" s="2">
        <v>87.21</v>
      </c>
      <c r="J15" s="2">
        <v>87.33</v>
      </c>
      <c r="K15" s="2"/>
      <c r="L15" s="2">
        <f>AVERAGE(B15:J15)</f>
        <v>86.97555555555556</v>
      </c>
      <c r="M15" s="2">
        <f>STDEV(B15:J15)</f>
        <v>0.5242640344090636</v>
      </c>
      <c r="N15" s="2"/>
      <c r="O15" s="2"/>
      <c r="P15" s="2"/>
      <c r="Q15" s="2"/>
      <c r="R15" s="2"/>
      <c r="S15" s="2"/>
      <c r="T15" s="2"/>
      <c r="U15" s="2"/>
    </row>
    <row r="16" spans="1:21" ht="12.75">
      <c r="A16" s="1" t="s">
        <v>73</v>
      </c>
      <c r="B16" s="2">
        <f>100-B15</f>
        <v>13.150000000000006</v>
      </c>
      <c r="C16" s="2">
        <f aca="true" t="shared" si="0" ref="C16:J16">100-C15</f>
        <v>13.450000000000003</v>
      </c>
      <c r="D16" s="2">
        <f t="shared" si="0"/>
        <v>13.780000000000001</v>
      </c>
      <c r="E16" s="2">
        <f t="shared" si="0"/>
        <v>12.510000000000005</v>
      </c>
      <c r="F16" s="2">
        <f t="shared" si="0"/>
        <v>13.019999999999996</v>
      </c>
      <c r="G16" s="2">
        <f t="shared" si="0"/>
        <v>13.620000000000005</v>
      </c>
      <c r="H16" s="2">
        <f t="shared" si="0"/>
        <v>12.230000000000004</v>
      </c>
      <c r="I16" s="2">
        <f t="shared" si="0"/>
        <v>12.790000000000006</v>
      </c>
      <c r="J16" s="2">
        <f t="shared" si="0"/>
        <v>12.670000000000002</v>
      </c>
      <c r="K16" s="2"/>
      <c r="L16" s="2">
        <f>AVERAGE(B16:J16)</f>
        <v>13.024444444444448</v>
      </c>
      <c r="M16" s="2">
        <f>STDEV(B16:J16)</f>
        <v>0.5242640344118283</v>
      </c>
      <c r="N16" s="2"/>
      <c r="O16" s="2"/>
      <c r="P16" s="2"/>
      <c r="Q16" s="2"/>
      <c r="R16" s="2"/>
      <c r="S16" s="2"/>
      <c r="T16" s="2"/>
      <c r="U16" s="2"/>
    </row>
    <row r="17" spans="1:21" ht="12.75">
      <c r="A17" s="1" t="s">
        <v>74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1" t="s">
        <v>27</v>
      </c>
      <c r="B19" s="2" t="s">
        <v>28</v>
      </c>
      <c r="C19" s="2" t="s">
        <v>29</v>
      </c>
      <c r="D19" s="2" t="s">
        <v>30</v>
      </c>
      <c r="E19" s="2">
        <v>72</v>
      </c>
      <c r="F19" s="2" t="s">
        <v>31</v>
      </c>
      <c r="G19" s="2"/>
      <c r="H19" s="2"/>
      <c r="I19" s="2"/>
      <c r="J19" s="2"/>
      <c r="K19" s="2"/>
      <c r="L19" s="1" t="s">
        <v>65</v>
      </c>
      <c r="M19" s="1" t="s">
        <v>66</v>
      </c>
      <c r="N19" s="2" t="s">
        <v>68</v>
      </c>
      <c r="O19" s="2"/>
      <c r="P19" s="2" t="s">
        <v>71</v>
      </c>
      <c r="Q19" s="2"/>
      <c r="R19" s="2"/>
      <c r="S19" s="2"/>
      <c r="T19" s="2"/>
      <c r="U19" s="2"/>
    </row>
    <row r="20" spans="1:21" ht="12.75">
      <c r="A20" s="1" t="s">
        <v>34</v>
      </c>
      <c r="B20" s="2">
        <v>24.727</v>
      </c>
      <c r="C20" s="2">
        <v>24.832</v>
      </c>
      <c r="D20" s="2">
        <v>24.843</v>
      </c>
      <c r="E20" s="2">
        <v>24.896</v>
      </c>
      <c r="F20" s="2">
        <v>24.97</v>
      </c>
      <c r="G20" s="2">
        <v>24.79</v>
      </c>
      <c r="H20" s="2">
        <v>24.993</v>
      </c>
      <c r="I20" s="2">
        <v>25.02</v>
      </c>
      <c r="J20" s="2">
        <v>24.721</v>
      </c>
      <c r="K20" s="2"/>
      <c r="L20" s="2">
        <f>AVERAGE(B20:J20)</f>
        <v>24.86577777777778</v>
      </c>
      <c r="M20" s="2">
        <f>STDEV(B20:J20)</f>
        <v>0.11144929091045484</v>
      </c>
      <c r="N20" s="5">
        <f>36-N21</f>
        <v>25.57</v>
      </c>
      <c r="O20" s="2">
        <v>4</v>
      </c>
      <c r="P20" s="2">
        <f>N20*O20</f>
        <v>102.28</v>
      </c>
      <c r="Q20" s="2"/>
      <c r="R20" s="2"/>
      <c r="S20" s="2"/>
      <c r="T20" s="2"/>
      <c r="U20" s="2"/>
    </row>
    <row r="21" spans="1:21" ht="12.75">
      <c r="A21" s="1" t="s">
        <v>36</v>
      </c>
      <c r="B21" s="2">
        <v>11.213</v>
      </c>
      <c r="C21" s="2">
        <v>11.412</v>
      </c>
      <c r="D21" s="2">
        <v>11.468</v>
      </c>
      <c r="E21" s="2">
        <v>11.259</v>
      </c>
      <c r="F21" s="2">
        <v>11.329</v>
      </c>
      <c r="G21" s="2">
        <v>11.528</v>
      </c>
      <c r="H21" s="2">
        <v>11.252</v>
      </c>
      <c r="I21" s="2">
        <v>11.392</v>
      </c>
      <c r="J21" s="2">
        <v>11.51</v>
      </c>
      <c r="K21" s="2"/>
      <c r="L21" s="2">
        <f>AVERAGE(B21:J21)</f>
        <v>11.373666666666667</v>
      </c>
      <c r="M21" s="2">
        <f>STDEV(B21:J21)</f>
        <v>0.11665654718030823</v>
      </c>
      <c r="N21" s="5">
        <v>10.43</v>
      </c>
      <c r="O21" s="2">
        <v>3</v>
      </c>
      <c r="P21" s="2">
        <f>N21*O21</f>
        <v>31.29</v>
      </c>
      <c r="Q21" s="2"/>
      <c r="R21" s="2"/>
      <c r="S21" s="2"/>
      <c r="T21" s="2"/>
      <c r="U21" s="2"/>
    </row>
    <row r="22" spans="1:21" ht="12.75">
      <c r="A22" s="1" t="s">
        <v>32</v>
      </c>
      <c r="B22" s="2">
        <v>6.132</v>
      </c>
      <c r="C22" s="2">
        <v>5.111</v>
      </c>
      <c r="D22" s="2">
        <v>5.003</v>
      </c>
      <c r="E22" s="2">
        <v>5.164</v>
      </c>
      <c r="F22" s="2">
        <v>4.836</v>
      </c>
      <c r="G22" s="2">
        <v>4.876</v>
      </c>
      <c r="H22" s="2">
        <v>4.983</v>
      </c>
      <c r="I22" s="2">
        <v>4.42</v>
      </c>
      <c r="J22" s="2">
        <v>4.951</v>
      </c>
      <c r="K22" s="2"/>
      <c r="L22" s="2">
        <f>AVERAGE(B22:J22)</f>
        <v>5.052888888888889</v>
      </c>
      <c r="M22" s="2">
        <f>STDEV(B22:J22)</f>
        <v>0.45782596159579103</v>
      </c>
      <c r="N22" s="5">
        <v>5.05</v>
      </c>
      <c r="O22" s="2">
        <v>1</v>
      </c>
      <c r="P22" s="2">
        <f>N22*O22</f>
        <v>5.05</v>
      </c>
      <c r="Q22" s="2"/>
      <c r="R22" s="2"/>
      <c r="S22" s="2"/>
      <c r="T22" s="2"/>
      <c r="U22" s="2"/>
    </row>
    <row r="23" spans="1:21" ht="12.75">
      <c r="A23" s="1" t="s">
        <v>33</v>
      </c>
      <c r="B23" s="2">
        <v>2.386</v>
      </c>
      <c r="C23" s="2">
        <v>2.402</v>
      </c>
      <c r="D23" s="2">
        <v>2.427</v>
      </c>
      <c r="E23" s="2">
        <v>2.443</v>
      </c>
      <c r="F23" s="2">
        <v>2.453</v>
      </c>
      <c r="G23" s="2">
        <v>2.416</v>
      </c>
      <c r="H23" s="2">
        <v>2.366</v>
      </c>
      <c r="I23" s="2">
        <v>2.4</v>
      </c>
      <c r="J23" s="2">
        <v>2.45</v>
      </c>
      <c r="K23" s="2"/>
      <c r="L23" s="2">
        <f>AVERAGE(B23:J23)</f>
        <v>2.4158888888888885</v>
      </c>
      <c r="M23" s="2">
        <f>STDEV(B23:J23)</f>
        <v>0.03005596631473801</v>
      </c>
      <c r="N23" s="5">
        <v>2.42</v>
      </c>
      <c r="O23" s="2">
        <v>1</v>
      </c>
      <c r="P23" s="2">
        <f>N23*O23</f>
        <v>2.42</v>
      </c>
      <c r="Q23" s="2"/>
      <c r="R23" s="2"/>
      <c r="S23" s="2"/>
      <c r="T23" s="2"/>
      <c r="U23" s="2"/>
    </row>
    <row r="24" spans="1:21" ht="12.75">
      <c r="A24" s="1" t="s">
        <v>37</v>
      </c>
      <c r="B24" s="2">
        <v>1.065</v>
      </c>
      <c r="C24" s="2">
        <v>1.032</v>
      </c>
      <c r="D24" s="2">
        <v>1.072</v>
      </c>
      <c r="E24" s="2">
        <v>1.106</v>
      </c>
      <c r="F24" s="2">
        <v>1.062</v>
      </c>
      <c r="G24" s="2">
        <v>1.086</v>
      </c>
      <c r="H24" s="2">
        <v>1.112</v>
      </c>
      <c r="I24" s="2">
        <v>1.077</v>
      </c>
      <c r="J24" s="2">
        <v>1.067</v>
      </c>
      <c r="K24" s="2"/>
      <c r="L24" s="2">
        <f>AVERAGE(B24:J24)</f>
        <v>1.0754444444444446</v>
      </c>
      <c r="M24" s="2">
        <f>STDEV(B24:J24)</f>
        <v>0.02409414405570956</v>
      </c>
      <c r="N24" s="5">
        <v>1.08</v>
      </c>
      <c r="O24" s="2">
        <v>2</v>
      </c>
      <c r="P24" s="2">
        <f>N24*O24</f>
        <v>2.16</v>
      </c>
      <c r="Q24" s="2"/>
      <c r="R24" s="2"/>
      <c r="S24" s="2"/>
      <c r="T24" s="2"/>
      <c r="U24" s="2"/>
    </row>
    <row r="25" spans="1:21" ht="12.75">
      <c r="A25" s="1" t="s">
        <v>35</v>
      </c>
      <c r="B25" s="2">
        <v>0.382</v>
      </c>
      <c r="C25" s="2">
        <v>0.406</v>
      </c>
      <c r="D25" s="2">
        <v>0.409</v>
      </c>
      <c r="E25" s="2">
        <v>0.38</v>
      </c>
      <c r="F25" s="2">
        <v>0.374</v>
      </c>
      <c r="G25" s="2">
        <v>0.365</v>
      </c>
      <c r="H25" s="2">
        <v>0.402</v>
      </c>
      <c r="I25" s="2">
        <v>0.419</v>
      </c>
      <c r="J25" s="2">
        <v>0.442</v>
      </c>
      <c r="K25" s="2"/>
      <c r="L25" s="2">
        <f>AVERAGE(B25:J25)</f>
        <v>0.39766666666666667</v>
      </c>
      <c r="M25" s="2">
        <f>STDEV(B25:J25)</f>
        <v>0.0245509673943821</v>
      </c>
      <c r="N25" s="5">
        <v>0.4</v>
      </c>
      <c r="O25" s="2">
        <v>2</v>
      </c>
      <c r="P25" s="2">
        <f>N25*O25</f>
        <v>0.8</v>
      </c>
      <c r="Q25" s="2"/>
      <c r="R25" s="2"/>
      <c r="S25" s="2"/>
      <c r="T25" s="2"/>
      <c r="U25" s="2"/>
    </row>
    <row r="26" spans="1:21" ht="12.75">
      <c r="A26" s="1" t="s">
        <v>26</v>
      </c>
      <c r="B26" s="2">
        <f>SUM(B20:B25)</f>
        <v>45.904999999999994</v>
      </c>
      <c r="C26" s="2">
        <f aca="true" t="shared" si="1" ref="C26:J26">SUM(C20:C25)</f>
        <v>45.195</v>
      </c>
      <c r="D26" s="2">
        <f t="shared" si="1"/>
        <v>45.222</v>
      </c>
      <c r="E26" s="2">
        <f t="shared" si="1"/>
        <v>45.248000000000005</v>
      </c>
      <c r="F26" s="2">
        <f t="shared" si="1"/>
        <v>45.024</v>
      </c>
      <c r="G26" s="2">
        <f t="shared" si="1"/>
        <v>45.06099999999999</v>
      </c>
      <c r="H26" s="2">
        <f t="shared" si="1"/>
        <v>45.108</v>
      </c>
      <c r="I26" s="2">
        <f t="shared" si="1"/>
        <v>44.727999999999994</v>
      </c>
      <c r="J26" s="2">
        <f t="shared" si="1"/>
        <v>45.141000000000005</v>
      </c>
      <c r="K26" s="2"/>
      <c r="L26" s="2">
        <f>AVERAGE(B26:J26)</f>
        <v>45.181333333333335</v>
      </c>
      <c r="M26" s="2">
        <f>STDEV(B26:J26)</f>
        <v>0.3125955853811181</v>
      </c>
      <c r="N26" s="2"/>
      <c r="O26" s="2"/>
      <c r="P26" s="8">
        <f>SUM(P20:P25)</f>
        <v>144</v>
      </c>
      <c r="Q26" s="2"/>
      <c r="R26" s="2"/>
      <c r="S26" s="2"/>
      <c r="T26" s="2"/>
      <c r="U26" s="2"/>
    </row>
    <row r="27" spans="2:21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9"/>
      <c r="Q27" s="2"/>
      <c r="R27" s="2"/>
      <c r="S27" s="2"/>
      <c r="T27" s="2"/>
      <c r="U27" s="2"/>
    </row>
    <row r="28" spans="1:18" ht="12.75">
      <c r="A28" s="1" t="s">
        <v>72</v>
      </c>
      <c r="B28" s="2">
        <v>44.2745391715441</v>
      </c>
      <c r="C28" s="2">
        <v>45.106685739823924</v>
      </c>
      <c r="D28" s="2">
        <v>46.59963882268044</v>
      </c>
      <c r="E28" s="2">
        <v>42.43573310179271</v>
      </c>
      <c r="F28" s="2">
        <v>43.86597202120279</v>
      </c>
      <c r="G28" s="2">
        <v>45.68021211484493</v>
      </c>
      <c r="H28" s="2">
        <v>41.57413942092758</v>
      </c>
      <c r="I28" s="2">
        <v>43.253231700302</v>
      </c>
      <c r="J28" s="2">
        <v>43.138875674481525</v>
      </c>
      <c r="L28" s="2">
        <f>AVERAGE(B28:J28)</f>
        <v>43.9921141964</v>
      </c>
      <c r="M28" s="2">
        <f>STDEV(B28:J28)</f>
        <v>1.6019399233458687</v>
      </c>
      <c r="N28" s="5">
        <f>L28+M28</f>
        <v>45.59405411974587</v>
      </c>
      <c r="Q28" s="1" t="s">
        <v>76</v>
      </c>
      <c r="R28" s="10">
        <f>N28/2</f>
        <v>22.797027059872935</v>
      </c>
    </row>
    <row r="29" spans="1:21" ht="12.75">
      <c r="A29" s="1" t="s">
        <v>75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20.25">
      <c r="B31" s="2" t="s">
        <v>63</v>
      </c>
      <c r="C31" s="2"/>
      <c r="D31" s="2"/>
      <c r="E31" s="4" t="s">
        <v>69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20.25">
      <c r="B32" s="2" t="s">
        <v>64</v>
      </c>
      <c r="C32" s="2"/>
      <c r="D32" s="2"/>
      <c r="E32" s="4" t="s">
        <v>79</v>
      </c>
      <c r="F32" s="2"/>
      <c r="G32" s="2"/>
      <c r="H32" s="2"/>
      <c r="I32" s="2"/>
      <c r="J32" s="2"/>
      <c r="K32" s="2"/>
      <c r="L32" s="2"/>
      <c r="M32" s="2"/>
      <c r="N32" s="2"/>
      <c r="O32" s="2"/>
      <c r="Q32" s="2" t="s">
        <v>77</v>
      </c>
      <c r="R32" s="2"/>
      <c r="S32" s="2"/>
      <c r="T32" s="2"/>
      <c r="U32" s="2"/>
    </row>
    <row r="33" spans="2:21" ht="18.75">
      <c r="B33" s="2"/>
      <c r="C33" s="2"/>
      <c r="D33" s="2"/>
      <c r="E33" s="4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</row>
    <row r="34" spans="1:13" ht="12.75">
      <c r="A34" s="1" t="s">
        <v>42</v>
      </c>
      <c r="B34" s="1" t="s">
        <v>43</v>
      </c>
      <c r="C34" s="1" t="s">
        <v>44</v>
      </c>
      <c r="D34" s="1" t="s">
        <v>45</v>
      </c>
      <c r="E34" s="1" t="s">
        <v>46</v>
      </c>
      <c r="F34" s="1" t="s">
        <v>47</v>
      </c>
      <c r="G34" s="1" t="s">
        <v>48</v>
      </c>
      <c r="H34" s="1" t="s">
        <v>49</v>
      </c>
      <c r="L34" s="2"/>
      <c r="M34" s="2"/>
    </row>
    <row r="35" spans="1:13" ht="12.75">
      <c r="A35" s="1" t="s">
        <v>50</v>
      </c>
      <c r="B35" s="1" t="s">
        <v>32</v>
      </c>
      <c r="C35" s="1" t="s">
        <v>51</v>
      </c>
      <c r="D35" s="1">
        <v>20</v>
      </c>
      <c r="E35" s="1">
        <v>10</v>
      </c>
      <c r="F35" s="1">
        <v>600</v>
      </c>
      <c r="G35" s="1">
        <v>-600</v>
      </c>
      <c r="H35" s="1" t="s">
        <v>52</v>
      </c>
      <c r="L35" s="2"/>
      <c r="M35" s="2"/>
    </row>
    <row r="36" spans="1:13" ht="12.75">
      <c r="A36" s="1" t="s">
        <v>50</v>
      </c>
      <c r="B36" s="1" t="s">
        <v>34</v>
      </c>
      <c r="C36" s="1" t="s">
        <v>51</v>
      </c>
      <c r="D36" s="1">
        <v>20</v>
      </c>
      <c r="E36" s="1">
        <v>10</v>
      </c>
      <c r="F36" s="1">
        <v>600</v>
      </c>
      <c r="G36" s="1">
        <v>-600</v>
      </c>
      <c r="H36" s="1" t="s">
        <v>53</v>
      </c>
      <c r="L36" s="2"/>
      <c r="M36" s="2"/>
    </row>
    <row r="37" spans="1:13" ht="12.75">
      <c r="A37" s="1" t="s">
        <v>50</v>
      </c>
      <c r="B37" s="1" t="s">
        <v>15</v>
      </c>
      <c r="C37" s="1" t="s">
        <v>51</v>
      </c>
      <c r="D37" s="1">
        <v>20</v>
      </c>
      <c r="E37" s="1">
        <v>10</v>
      </c>
      <c r="F37" s="1">
        <v>800</v>
      </c>
      <c r="G37" s="1">
        <v>-800</v>
      </c>
      <c r="H37" s="1" t="s">
        <v>54</v>
      </c>
      <c r="L37" s="2"/>
      <c r="M37" s="2"/>
    </row>
    <row r="38" spans="1:13" ht="12.75">
      <c r="A38" s="1" t="s">
        <v>50</v>
      </c>
      <c r="B38" s="1" t="s">
        <v>35</v>
      </c>
      <c r="C38" s="1" t="s">
        <v>51</v>
      </c>
      <c r="D38" s="1">
        <v>20</v>
      </c>
      <c r="E38" s="1">
        <v>10</v>
      </c>
      <c r="F38" s="1">
        <v>600</v>
      </c>
      <c r="G38" s="1">
        <v>-600</v>
      </c>
      <c r="H38" s="1" t="s">
        <v>53</v>
      </c>
      <c r="L38" s="2"/>
      <c r="M38" s="2"/>
    </row>
    <row r="39" spans="1:13" ht="12.75">
      <c r="A39" s="1" t="s">
        <v>50</v>
      </c>
      <c r="B39" s="1" t="s">
        <v>36</v>
      </c>
      <c r="C39" s="1" t="s">
        <v>51</v>
      </c>
      <c r="D39" s="1">
        <v>20</v>
      </c>
      <c r="E39" s="1">
        <v>10</v>
      </c>
      <c r="F39" s="1">
        <v>600</v>
      </c>
      <c r="G39" s="1">
        <v>-600</v>
      </c>
      <c r="H39" s="1" t="s">
        <v>55</v>
      </c>
      <c r="L39" s="2"/>
      <c r="M39" s="2"/>
    </row>
    <row r="40" spans="1:13" ht="12.75">
      <c r="A40" s="1" t="s">
        <v>56</v>
      </c>
      <c r="B40" s="1" t="s">
        <v>33</v>
      </c>
      <c r="C40" s="1" t="s">
        <v>51</v>
      </c>
      <c r="D40" s="1">
        <v>20</v>
      </c>
      <c r="E40" s="1">
        <v>10</v>
      </c>
      <c r="F40" s="1">
        <v>600</v>
      </c>
      <c r="G40" s="1">
        <v>-600</v>
      </c>
      <c r="H40" s="1" t="s">
        <v>57</v>
      </c>
      <c r="L40" s="2"/>
      <c r="M40" s="2"/>
    </row>
    <row r="41" spans="1:13" ht="12.75">
      <c r="A41" s="1" t="s">
        <v>56</v>
      </c>
      <c r="B41" s="1" t="s">
        <v>37</v>
      </c>
      <c r="C41" s="1" t="s">
        <v>51</v>
      </c>
      <c r="D41" s="1">
        <v>20</v>
      </c>
      <c r="E41" s="1">
        <v>10</v>
      </c>
      <c r="F41" s="1">
        <v>600</v>
      </c>
      <c r="G41" s="1">
        <v>-600</v>
      </c>
      <c r="H41" s="1" t="s">
        <v>53</v>
      </c>
      <c r="L41" s="2"/>
      <c r="M41" s="2"/>
    </row>
    <row r="42" spans="1:13" ht="12.75">
      <c r="A42" s="1" t="s">
        <v>56</v>
      </c>
      <c r="B42" s="1" t="s">
        <v>38</v>
      </c>
      <c r="C42" s="1" t="s">
        <v>51</v>
      </c>
      <c r="D42" s="1">
        <v>20</v>
      </c>
      <c r="E42" s="1">
        <v>10</v>
      </c>
      <c r="F42" s="1">
        <v>600</v>
      </c>
      <c r="G42" s="1">
        <v>-600</v>
      </c>
      <c r="H42" s="1" t="s">
        <v>58</v>
      </c>
      <c r="L42" s="2"/>
      <c r="M42" s="2"/>
    </row>
    <row r="43" spans="1:13" ht="12.75">
      <c r="A43" s="1" t="s">
        <v>56</v>
      </c>
      <c r="B43" s="1" t="s">
        <v>40</v>
      </c>
      <c r="C43" s="1" t="s">
        <v>51</v>
      </c>
      <c r="D43" s="1">
        <v>20</v>
      </c>
      <c r="E43" s="1">
        <v>10</v>
      </c>
      <c r="F43" s="1">
        <v>600</v>
      </c>
      <c r="G43" s="1">
        <v>-600</v>
      </c>
      <c r="H43" s="1" t="s">
        <v>59</v>
      </c>
      <c r="L43" s="2"/>
      <c r="M43" s="2"/>
    </row>
    <row r="44" spans="1:13" ht="12.75">
      <c r="A44" s="1" t="s">
        <v>60</v>
      </c>
      <c r="B44" s="1" t="s">
        <v>39</v>
      </c>
      <c r="C44" s="1" t="s">
        <v>51</v>
      </c>
      <c r="D44" s="1">
        <v>20</v>
      </c>
      <c r="E44" s="1">
        <v>10</v>
      </c>
      <c r="F44" s="1">
        <v>500</v>
      </c>
      <c r="G44" s="1">
        <v>-500</v>
      </c>
      <c r="H44" s="1" t="s">
        <v>61</v>
      </c>
      <c r="L44" s="2"/>
      <c r="M44" s="2"/>
    </row>
    <row r="45" spans="1:13" ht="12.75">
      <c r="A45" s="1" t="s">
        <v>60</v>
      </c>
      <c r="B45" s="1" t="s">
        <v>41</v>
      </c>
      <c r="C45" s="1" t="s">
        <v>51</v>
      </c>
      <c r="D45" s="1">
        <v>20</v>
      </c>
      <c r="E45" s="1">
        <v>10</v>
      </c>
      <c r="F45" s="1">
        <v>500</v>
      </c>
      <c r="G45" s="1">
        <v>-500</v>
      </c>
      <c r="H45" s="1" t="s">
        <v>62</v>
      </c>
      <c r="L45" s="2"/>
      <c r="M45" s="2"/>
    </row>
    <row r="46" spans="12:13" ht="12.75">
      <c r="L46" s="2"/>
      <c r="M46" s="2"/>
    </row>
    <row r="47" spans="1:10" ht="12.75">
      <c r="A47" s="1" t="s">
        <v>70</v>
      </c>
      <c r="B47" s="1" t="s">
        <v>70</v>
      </c>
      <c r="C47" s="1" t="s">
        <v>70</v>
      </c>
      <c r="D47" s="1" t="s">
        <v>70</v>
      </c>
      <c r="E47" s="1" t="s">
        <v>70</v>
      </c>
      <c r="F47" s="1" t="s">
        <v>70</v>
      </c>
      <c r="G47" s="1" t="s">
        <v>70</v>
      </c>
      <c r="H47" s="1" t="s">
        <v>70</v>
      </c>
      <c r="I47" s="1" t="s">
        <v>70</v>
      </c>
      <c r="J47" s="1" t="s">
        <v>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2008-09-02T23:57:05Z</dcterms:created>
  <dcterms:modified xsi:type="dcterms:W3CDTF">2008-09-03T00:02:52Z</dcterms:modified>
  <cp:category/>
  <cp:version/>
  <cp:contentType/>
  <cp:contentStatus/>
</cp:coreProperties>
</file>