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56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<sst xmlns="http://schemas.openxmlformats.org/spreadsheetml/2006/main" count="92" uniqueCount="59">
  <si>
    <t>eskebornite6079eskebornite6079eskebornite6079eskebornite6079eskebornite6079eskebornite6079eskebornite6079eskebornite6079eskebornite6079eskebornite6079eskebornite6079eskebornite6079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</si>
  <si>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</si>
  <si>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</si>
  <si>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</si>
  <si>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</si>
  <si>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</si>
  <si>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</si>
  <si>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</si>
  <si>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</si>
  <si>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</si>
  <si>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</si>
  <si>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</si>
  <si>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</si>
  <si>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Ox</t>
  </si>
  <si>
    <t>Wt</t>
  </si>
  <si>
    <t>Percents</t>
  </si>
  <si>
    <t>Average</t>
  </si>
  <si>
    <t>Standard</t>
  </si>
  <si>
    <t>Dev</t>
  </si>
  <si>
    <t>S</t>
  </si>
  <si>
    <t>Fe</t>
  </si>
  <si>
    <t>Cu</t>
  </si>
  <si>
    <t>Zn</t>
  </si>
  <si>
    <t>Se</t>
  </si>
  <si>
    <t>Ag</t>
  </si>
  <si>
    <t>Pb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</si>
  <si>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</si>
  <si>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</si>
  <si>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</si>
  <si>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</si>
  <si>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</si>
  <si>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</si>
  <si>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</si>
  <si>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</si>
  <si>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</si>
  <si>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</si>
  <si>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</si>
  <si>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se_2</t>
  </si>
  <si>
    <t>PET</t>
  </si>
  <si>
    <t>Ka</t>
  </si>
  <si>
    <t>chalcopy</t>
  </si>
  <si>
    <t>ag</t>
  </si>
  <si>
    <t>LIF</t>
  </si>
  <si>
    <t>ZnS</t>
  </si>
  <si>
    <t>galena2</t>
  </si>
  <si>
    <r>
      <t>CuFeSe</t>
    </r>
    <r>
      <rPr>
        <vertAlign val="subscript"/>
        <sz val="14"/>
        <rFont val="Times New Roman"/>
        <family val="1"/>
      </rPr>
      <t>2</t>
    </r>
  </si>
  <si>
    <t>Sum</t>
  </si>
  <si>
    <t>Atom weight</t>
  </si>
  <si>
    <t>Atom proportions</t>
  </si>
  <si>
    <t>Atom numbers normalized to 4 apfu</t>
  </si>
  <si>
    <t>ideal</t>
  </si>
  <si>
    <t>measured</t>
  </si>
  <si>
    <r>
      <t>Cu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(Fe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Pb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(Se</t>
    </r>
    <r>
      <rPr>
        <vertAlign val="subscript"/>
        <sz val="14"/>
        <rFont val="Times New Roman"/>
        <family val="1"/>
      </rPr>
      <t>1.93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</si>
  <si>
    <t>the gray phase from the BS picture</t>
  </si>
  <si>
    <t>WDS scan: Cu, Se, &lt;S, Fe, &lt;Pb?</t>
  </si>
  <si>
    <r>
      <t>(Cu</t>
    </r>
    <r>
      <rPr>
        <vertAlign val="subscript"/>
        <sz val="14"/>
        <rFont val="Times New Roman"/>
        <family val="1"/>
      </rPr>
      <t>0.50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0.49</t>
    </r>
    <r>
      <rPr>
        <sz val="14"/>
        <rFont val="Times New Roman"/>
        <family val="1"/>
      </rPr>
      <t>Pb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(Se</t>
    </r>
    <r>
      <rPr>
        <vertAlign val="subscript"/>
        <sz val="14"/>
        <rFont val="Times New Roman"/>
        <family val="1"/>
      </rPr>
      <t>0.96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</si>
  <si>
    <t>the gray phase from the backscattering picture</t>
  </si>
  <si>
    <t>the light phase from the backscattering picture</t>
  </si>
  <si>
    <t>The lighter inclusions contain (WDS scan only): Cu, Tl, Se, Fe is probably crookesite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</si>
</sst>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</numFmts>
  <fonts count="6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169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O54" sqref="O54"/>
    </sheetView>
  </sheetViews>
  <sheetFormatPr defaultColWidth="9.00390625" defaultRowHeight="13.5"/>
  <cols>
    <col min="1" max="13" width="5.25390625" style="1" customWidth="1"/>
    <col min="14" max="14" width="3.625" style="1" customWidth="1"/>
    <col min="15" max="16384" width="5.25390625" style="1" customWidth="1"/>
  </cols>
  <sheetData>
    <row r="1" ht="12.75">
      <c r="B1" s="1" t="s">
        <v>0</v>
      </c>
    </row>
    <row r="2" spans="1:20" ht="12.75">
      <c r="A2" s="6" t="s">
        <v>53</v>
      </c>
      <c r="B2" s="6"/>
      <c r="C2" s="6"/>
      <c r="D2" s="6"/>
      <c r="E2" s="6"/>
      <c r="Q2" s="7" t="s">
        <v>54</v>
      </c>
      <c r="R2" s="7"/>
      <c r="S2" s="7"/>
      <c r="T2" s="7"/>
    </row>
    <row r="3" spans="2:13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6" ht="12.7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</row>
    <row r="5" spans="1:18" ht="12.75">
      <c r="A5" s="1" t="s">
        <v>21</v>
      </c>
      <c r="B5" s="2">
        <v>22.91</v>
      </c>
      <c r="C5" s="2">
        <v>23.06</v>
      </c>
      <c r="D5" s="2">
        <v>22.87</v>
      </c>
      <c r="E5" s="2">
        <v>23.21</v>
      </c>
      <c r="F5" s="2">
        <v>23.38</v>
      </c>
      <c r="G5" s="2">
        <v>23.27</v>
      </c>
      <c r="H5" s="2">
        <v>22.79</v>
      </c>
      <c r="I5" s="2">
        <v>22.97</v>
      </c>
      <c r="J5" s="2">
        <v>23.01</v>
      </c>
      <c r="K5" s="2">
        <v>22.93</v>
      </c>
      <c r="L5" s="2">
        <v>22.83</v>
      </c>
      <c r="M5" s="2">
        <v>23.06</v>
      </c>
      <c r="N5" s="2"/>
      <c r="O5" s="2">
        <f>AVERAGE(B5:M5)</f>
        <v>23.02416666666667</v>
      </c>
      <c r="P5" s="2">
        <f>STDEV(B5:M5)</f>
        <v>0.18228141746051205</v>
      </c>
      <c r="Q5" s="2"/>
      <c r="R5" s="2"/>
    </row>
    <row r="6" spans="1:18" ht="12.75">
      <c r="A6" s="1" t="s">
        <v>20</v>
      </c>
      <c r="B6" s="2">
        <v>20.11</v>
      </c>
      <c r="C6" s="2">
        <v>20.08</v>
      </c>
      <c r="D6" s="2">
        <v>19.94</v>
      </c>
      <c r="E6" s="2">
        <v>19.89</v>
      </c>
      <c r="F6" s="2">
        <v>19.98</v>
      </c>
      <c r="G6" s="2">
        <v>19.59</v>
      </c>
      <c r="H6" s="2">
        <v>19.84</v>
      </c>
      <c r="I6" s="2">
        <v>20.1</v>
      </c>
      <c r="J6" s="2">
        <v>19.79</v>
      </c>
      <c r="K6" s="2">
        <v>20.08</v>
      </c>
      <c r="L6" s="2">
        <v>20.28</v>
      </c>
      <c r="M6" s="2">
        <v>19.71</v>
      </c>
      <c r="N6" s="2"/>
      <c r="O6" s="2">
        <f>AVERAGE(B6:M6)</f>
        <v>19.949166666666667</v>
      </c>
      <c r="P6" s="2">
        <f>STDEV(B6:M6)</f>
        <v>0.19546952021577862</v>
      </c>
      <c r="Q6" s="2"/>
      <c r="R6" s="2"/>
    </row>
    <row r="7" spans="1:18" ht="12.75">
      <c r="A7" s="1" t="s">
        <v>25</v>
      </c>
      <c r="B7" s="2">
        <v>1.25</v>
      </c>
      <c r="C7" s="2">
        <v>0.76</v>
      </c>
      <c r="D7" s="2">
        <v>2.97</v>
      </c>
      <c r="E7" s="2">
        <v>0</v>
      </c>
      <c r="F7" s="2">
        <v>1.04</v>
      </c>
      <c r="G7" s="2">
        <v>1.11</v>
      </c>
      <c r="H7" s="2">
        <v>1.73</v>
      </c>
      <c r="I7" s="2">
        <v>0.69</v>
      </c>
      <c r="J7" s="2">
        <v>1.87</v>
      </c>
      <c r="K7" s="2">
        <v>2.49</v>
      </c>
      <c r="L7" s="2">
        <v>0.97</v>
      </c>
      <c r="M7" s="2">
        <v>0.9</v>
      </c>
      <c r="N7" s="2"/>
      <c r="O7" s="2">
        <f>AVERAGE(B7:M7)</f>
        <v>1.3150000000000002</v>
      </c>
      <c r="P7" s="2">
        <f>STDEV(B7:M7)</f>
        <v>0.8224630414465162</v>
      </c>
      <c r="Q7" s="2"/>
      <c r="R7" s="2"/>
    </row>
    <row r="8" spans="1:18" ht="12.75">
      <c r="A8" s="1" t="s">
        <v>23</v>
      </c>
      <c r="B8" s="2">
        <v>55.18</v>
      </c>
      <c r="C8" s="2">
        <v>54.98</v>
      </c>
      <c r="D8" s="2">
        <v>54.06</v>
      </c>
      <c r="E8" s="2">
        <v>55.29</v>
      </c>
      <c r="F8" s="2">
        <v>55.63</v>
      </c>
      <c r="G8" s="2">
        <v>56.02</v>
      </c>
      <c r="H8" s="2">
        <v>55.54</v>
      </c>
      <c r="I8" s="2">
        <v>55.92</v>
      </c>
      <c r="J8" s="2">
        <v>55.61</v>
      </c>
      <c r="K8" s="2">
        <v>55.26</v>
      </c>
      <c r="L8" s="2">
        <v>55.19</v>
      </c>
      <c r="M8" s="2">
        <v>55.05</v>
      </c>
      <c r="N8" s="2"/>
      <c r="O8" s="2">
        <f>AVERAGE(B8:M8)</f>
        <v>55.310833333333335</v>
      </c>
      <c r="P8" s="2">
        <f>STDEV(B8:M8)</f>
        <v>0.512985173156367</v>
      </c>
      <c r="Q8" s="2"/>
      <c r="R8" s="2"/>
    </row>
    <row r="9" spans="1:18" ht="12.75">
      <c r="A9" s="1" t="s">
        <v>19</v>
      </c>
      <c r="B9" s="2">
        <v>1</v>
      </c>
      <c r="C9" s="2">
        <v>1.12</v>
      </c>
      <c r="D9" s="2">
        <v>1.42</v>
      </c>
      <c r="E9" s="2">
        <v>1.07</v>
      </c>
      <c r="F9" s="2">
        <v>0.89</v>
      </c>
      <c r="G9" s="2">
        <v>0.56</v>
      </c>
      <c r="H9" s="2">
        <v>0.65</v>
      </c>
      <c r="I9" s="2">
        <v>0.64</v>
      </c>
      <c r="J9" s="2">
        <v>0.64</v>
      </c>
      <c r="K9" s="2">
        <v>0.73</v>
      </c>
      <c r="L9" s="2">
        <v>0.97</v>
      </c>
      <c r="M9" s="2">
        <v>1.03</v>
      </c>
      <c r="N9" s="2"/>
      <c r="O9" s="2">
        <f>AVERAGE(B9:M9)</f>
        <v>0.8933333333333334</v>
      </c>
      <c r="P9" s="2">
        <f>STDEV(B9:M9)</f>
        <v>0.25606580593608513</v>
      </c>
      <c r="Q9" s="2"/>
      <c r="R9" s="2"/>
    </row>
    <row r="10" spans="1:18" ht="12.75">
      <c r="A10" s="1" t="s">
        <v>26</v>
      </c>
      <c r="B10" s="2">
        <f>SUM(B5:B9)</f>
        <v>100.44999999999999</v>
      </c>
      <c r="C10" s="2">
        <f aca="true" t="shared" si="0" ref="C10:M10">SUM(C5:C9)</f>
        <v>100</v>
      </c>
      <c r="D10" s="2">
        <f t="shared" si="0"/>
        <v>101.26</v>
      </c>
      <c r="E10" s="2">
        <f t="shared" si="0"/>
        <v>99.46</v>
      </c>
      <c r="F10" s="2">
        <f t="shared" si="0"/>
        <v>100.92</v>
      </c>
      <c r="G10" s="2">
        <f t="shared" si="0"/>
        <v>100.55000000000001</v>
      </c>
      <c r="H10" s="2">
        <f t="shared" si="0"/>
        <v>100.55</v>
      </c>
      <c r="I10" s="2">
        <f t="shared" si="0"/>
        <v>100.32000000000001</v>
      </c>
      <c r="J10" s="2">
        <f t="shared" si="0"/>
        <v>100.92</v>
      </c>
      <c r="K10" s="2">
        <f t="shared" si="0"/>
        <v>101.49</v>
      </c>
      <c r="L10" s="2">
        <f t="shared" si="0"/>
        <v>100.24</v>
      </c>
      <c r="M10" s="2">
        <f t="shared" si="0"/>
        <v>99.75</v>
      </c>
      <c r="N10" s="2"/>
      <c r="O10" s="2">
        <f>AVERAGE(B10:M10)</f>
        <v>100.49249999999999</v>
      </c>
      <c r="P10" s="2">
        <f>STDEV(B10:M10)</f>
        <v>0.59630872114222</v>
      </c>
      <c r="Q10" s="2"/>
      <c r="R10" s="2"/>
    </row>
    <row r="11" spans="2:18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1" t="s">
        <v>47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1" t="s">
        <v>21</v>
      </c>
      <c r="B13" s="2">
        <v>63.546</v>
      </c>
      <c r="C13" s="2">
        <v>63.546</v>
      </c>
      <c r="D13" s="2">
        <v>63.546</v>
      </c>
      <c r="E13" s="2">
        <v>63.546</v>
      </c>
      <c r="F13" s="2">
        <v>63.546</v>
      </c>
      <c r="G13" s="2">
        <v>63.546</v>
      </c>
      <c r="H13" s="2">
        <v>63.546</v>
      </c>
      <c r="I13" s="2">
        <v>63.546</v>
      </c>
      <c r="J13" s="2">
        <v>63.546</v>
      </c>
      <c r="K13" s="2">
        <v>63.546</v>
      </c>
      <c r="L13" s="2">
        <v>63.546</v>
      </c>
      <c r="M13" s="2">
        <v>63.546</v>
      </c>
      <c r="N13" s="2"/>
      <c r="O13" s="2"/>
      <c r="P13" s="2"/>
      <c r="Q13" s="2"/>
      <c r="R13" s="2"/>
    </row>
    <row r="14" spans="1:18" ht="12.75">
      <c r="A14" s="1" t="s">
        <v>20</v>
      </c>
      <c r="B14" s="2">
        <v>55.845</v>
      </c>
      <c r="C14" s="2">
        <v>55.845</v>
      </c>
      <c r="D14" s="2">
        <v>55.845</v>
      </c>
      <c r="E14" s="2">
        <v>55.845</v>
      </c>
      <c r="F14" s="2">
        <v>55.845</v>
      </c>
      <c r="G14" s="2">
        <v>55.845</v>
      </c>
      <c r="H14" s="2">
        <v>55.845</v>
      </c>
      <c r="I14" s="2">
        <v>55.845</v>
      </c>
      <c r="J14" s="2">
        <v>55.845</v>
      </c>
      <c r="K14" s="2">
        <v>55.845</v>
      </c>
      <c r="L14" s="2">
        <v>55.845</v>
      </c>
      <c r="M14" s="2">
        <v>55.845</v>
      </c>
      <c r="N14" s="2"/>
      <c r="O14" s="2"/>
      <c r="P14" s="2"/>
      <c r="Q14" s="2"/>
      <c r="R14" s="2"/>
    </row>
    <row r="15" spans="1:18" ht="12.75">
      <c r="A15" s="1" t="s">
        <v>25</v>
      </c>
      <c r="B15" s="2">
        <v>207.211</v>
      </c>
      <c r="C15" s="2">
        <v>207.211</v>
      </c>
      <c r="D15" s="2">
        <v>207.211</v>
      </c>
      <c r="E15" s="2">
        <v>207.211</v>
      </c>
      <c r="F15" s="2">
        <v>207.211</v>
      </c>
      <c r="G15" s="2">
        <v>207.211</v>
      </c>
      <c r="H15" s="2">
        <v>207.211</v>
      </c>
      <c r="I15" s="2">
        <v>207.211</v>
      </c>
      <c r="J15" s="2">
        <v>207.211</v>
      </c>
      <c r="K15" s="2">
        <v>207.211</v>
      </c>
      <c r="L15" s="2">
        <v>207.211</v>
      </c>
      <c r="M15" s="2">
        <v>207.211</v>
      </c>
      <c r="N15" s="2"/>
      <c r="O15" s="2"/>
      <c r="P15" s="2"/>
      <c r="Q15" s="2"/>
      <c r="R15" s="2"/>
    </row>
    <row r="16" spans="1:18" ht="12.75">
      <c r="A16" s="1" t="s">
        <v>23</v>
      </c>
      <c r="B16" s="2">
        <v>78.963</v>
      </c>
      <c r="C16" s="2">
        <v>78.963</v>
      </c>
      <c r="D16" s="2">
        <v>78.963</v>
      </c>
      <c r="E16" s="2">
        <v>78.963</v>
      </c>
      <c r="F16" s="2">
        <v>78.963</v>
      </c>
      <c r="G16" s="2">
        <v>78.963</v>
      </c>
      <c r="H16" s="2">
        <v>78.963</v>
      </c>
      <c r="I16" s="2">
        <v>78.963</v>
      </c>
      <c r="J16" s="2">
        <v>78.963</v>
      </c>
      <c r="K16" s="2">
        <v>78.963</v>
      </c>
      <c r="L16" s="2">
        <v>78.963</v>
      </c>
      <c r="M16" s="2">
        <v>78.963</v>
      </c>
      <c r="N16" s="2"/>
      <c r="O16" s="2"/>
      <c r="P16" s="2"/>
      <c r="Q16" s="2"/>
      <c r="R16" s="2"/>
    </row>
    <row r="17" spans="1:18" ht="12.75">
      <c r="A17" s="1" t="s">
        <v>19</v>
      </c>
      <c r="B17" s="2">
        <v>32.065</v>
      </c>
      <c r="C17" s="2">
        <v>32.065</v>
      </c>
      <c r="D17" s="2">
        <v>32.065</v>
      </c>
      <c r="E17" s="2">
        <v>32.065</v>
      </c>
      <c r="F17" s="2">
        <v>32.065</v>
      </c>
      <c r="G17" s="2">
        <v>32.065</v>
      </c>
      <c r="H17" s="2">
        <v>32.065</v>
      </c>
      <c r="I17" s="2">
        <v>32.065</v>
      </c>
      <c r="J17" s="2">
        <v>32.065</v>
      </c>
      <c r="K17" s="2">
        <v>32.065</v>
      </c>
      <c r="L17" s="2">
        <v>32.065</v>
      </c>
      <c r="M17" s="2">
        <v>32.065</v>
      </c>
      <c r="N17" s="2"/>
      <c r="O17" s="2"/>
      <c r="P17" s="2"/>
      <c r="Q17" s="2"/>
      <c r="R17" s="2"/>
    </row>
    <row r="18" spans="2:18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1" t="s">
        <v>48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6" ht="12.75">
      <c r="A20" s="1" t="s">
        <v>21</v>
      </c>
      <c r="B20" s="2">
        <f>B5/B13</f>
        <v>0.36052623296509617</v>
      </c>
      <c r="C20" s="2">
        <f aca="true" t="shared" si="1" ref="C20:M20">C5/C13</f>
        <v>0.36288672772479774</v>
      </c>
      <c r="D20" s="2">
        <f t="shared" si="1"/>
        <v>0.3598967676958424</v>
      </c>
      <c r="E20" s="2">
        <f t="shared" si="1"/>
        <v>0.3652472224844994</v>
      </c>
      <c r="F20" s="2">
        <f t="shared" si="1"/>
        <v>0.36792244987882794</v>
      </c>
      <c r="G20" s="2">
        <f t="shared" si="1"/>
        <v>0.3661914203883801</v>
      </c>
      <c r="H20" s="2">
        <f t="shared" si="1"/>
        <v>0.3586378371573348</v>
      </c>
      <c r="I20" s="2">
        <f t="shared" si="1"/>
        <v>0.3614704308689768</v>
      </c>
      <c r="J20" s="2">
        <f t="shared" si="1"/>
        <v>0.3620998961382306</v>
      </c>
      <c r="K20" s="2">
        <f t="shared" si="1"/>
        <v>0.360840965599723</v>
      </c>
      <c r="L20" s="2">
        <f t="shared" si="1"/>
        <v>0.3592673024265886</v>
      </c>
      <c r="M20" s="2">
        <f t="shared" si="1"/>
        <v>0.36288672772479774</v>
      </c>
      <c r="O20" s="2"/>
      <c r="P20" s="2"/>
    </row>
    <row r="21" spans="1:16" ht="12.75">
      <c r="A21" s="1" t="s">
        <v>20</v>
      </c>
      <c r="B21" s="2">
        <f>B6/B14</f>
        <v>0.3601038588951562</v>
      </c>
      <c r="C21" s="2">
        <f>C6/C14</f>
        <v>0.3595666577133136</v>
      </c>
      <c r="D21" s="2">
        <f>D6/D14</f>
        <v>0.3570597188647149</v>
      </c>
      <c r="E21" s="2">
        <f>E6/E14</f>
        <v>0.35616438356164387</v>
      </c>
      <c r="F21" s="2">
        <f>F6/F14</f>
        <v>0.3577759871071717</v>
      </c>
      <c r="G21" s="2">
        <f>G6/G14</f>
        <v>0.3507923717432178</v>
      </c>
      <c r="H21" s="2">
        <f>H6/H14</f>
        <v>0.35526904825857286</v>
      </c>
      <c r="I21" s="2">
        <f>I6/I14</f>
        <v>0.35992479183454207</v>
      </c>
      <c r="J21" s="2">
        <f>J6/J14</f>
        <v>0.35437371295550185</v>
      </c>
      <c r="K21" s="2">
        <f>K6/K14</f>
        <v>0.3595666577133136</v>
      </c>
      <c r="L21" s="2">
        <f>L6/L14</f>
        <v>0.3631479989255977</v>
      </c>
      <c r="M21" s="2">
        <f>M6/M14</f>
        <v>0.35294117647058826</v>
      </c>
      <c r="O21" s="2"/>
      <c r="P21" s="2"/>
    </row>
    <row r="22" spans="1:16" ht="12.75">
      <c r="A22" s="1" t="s">
        <v>25</v>
      </c>
      <c r="B22" s="2">
        <f>B7/B15</f>
        <v>0.0060324982747054934</v>
      </c>
      <c r="C22" s="2">
        <f>C7/C15</f>
        <v>0.0036677589510209396</v>
      </c>
      <c r="D22" s="2">
        <f>D7/D15</f>
        <v>0.014333215900700252</v>
      </c>
      <c r="E22" s="2">
        <f>E7/E15</f>
        <v>0</v>
      </c>
      <c r="F22" s="2">
        <f>F7/F15</f>
        <v>0.0050190385645549705</v>
      </c>
      <c r="G22" s="2">
        <f>G7/G15</f>
        <v>0.005356858467938479</v>
      </c>
      <c r="H22" s="2">
        <f>H7/H15</f>
        <v>0.008348977612192403</v>
      </c>
      <c r="I22" s="2">
        <f>I7/I15</f>
        <v>0.003329939047637432</v>
      </c>
      <c r="J22" s="2">
        <f>J7/J15</f>
        <v>0.009024617418959418</v>
      </c>
      <c r="K22" s="2">
        <f>K7/K15</f>
        <v>0.012016736563213342</v>
      </c>
      <c r="L22" s="2">
        <f>L7/L15</f>
        <v>0.004681218661171462</v>
      </c>
      <c r="M22" s="2">
        <f>M7/M15</f>
        <v>0.004343398757787955</v>
      </c>
      <c r="O22" s="2"/>
      <c r="P22" s="2"/>
    </row>
    <row r="23" spans="1:16" ht="12.75">
      <c r="A23" s="1" t="s">
        <v>23</v>
      </c>
      <c r="B23" s="2">
        <f aca="true" t="shared" si="2" ref="B23:M24">B8/B16</f>
        <v>0.6988083026227474</v>
      </c>
      <c r="C23" s="2">
        <f t="shared" si="2"/>
        <v>0.6962754707901169</v>
      </c>
      <c r="D23" s="2">
        <f t="shared" si="2"/>
        <v>0.6846244443600168</v>
      </c>
      <c r="E23" s="2">
        <f t="shared" si="2"/>
        <v>0.7002013601306941</v>
      </c>
      <c r="F23" s="2">
        <f t="shared" si="2"/>
        <v>0.704507174246166</v>
      </c>
      <c r="G23" s="2">
        <f t="shared" si="2"/>
        <v>0.7094461963197954</v>
      </c>
      <c r="H23" s="2">
        <f t="shared" si="2"/>
        <v>0.7033673999214822</v>
      </c>
      <c r="I23" s="2">
        <f t="shared" si="2"/>
        <v>0.7081797804034802</v>
      </c>
      <c r="J23" s="2">
        <f t="shared" si="2"/>
        <v>0.7042538910629029</v>
      </c>
      <c r="K23" s="2">
        <f t="shared" si="2"/>
        <v>0.6998214353557995</v>
      </c>
      <c r="L23" s="2">
        <f t="shared" si="2"/>
        <v>0.698934944214379</v>
      </c>
      <c r="M23" s="2">
        <f t="shared" si="2"/>
        <v>0.6971619619315376</v>
      </c>
      <c r="O23" s="2"/>
      <c r="P23" s="2"/>
    </row>
    <row r="24" spans="1:16" ht="12.75">
      <c r="A24" s="1" t="s">
        <v>19</v>
      </c>
      <c r="B24" s="2">
        <f aca="true" t="shared" si="3" ref="B24:M24">B9/B17</f>
        <v>0.031186652112895685</v>
      </c>
      <c r="C24" s="2">
        <f t="shared" si="3"/>
        <v>0.03492905036644317</v>
      </c>
      <c r="D24" s="2">
        <f t="shared" si="3"/>
        <v>0.04428504600031187</v>
      </c>
      <c r="E24" s="2">
        <f t="shared" si="3"/>
        <v>0.03336971776079838</v>
      </c>
      <c r="F24" s="2">
        <f t="shared" si="3"/>
        <v>0.02775612038047716</v>
      </c>
      <c r="G24" s="2">
        <f t="shared" si="3"/>
        <v>0.017464525183221585</v>
      </c>
      <c r="H24" s="2">
        <f t="shared" si="3"/>
        <v>0.020271323873382194</v>
      </c>
      <c r="I24" s="2">
        <f t="shared" si="3"/>
        <v>0.019959457352253237</v>
      </c>
      <c r="J24" s="2">
        <f t="shared" si="3"/>
        <v>0.019959457352253237</v>
      </c>
      <c r="K24" s="2">
        <f t="shared" si="3"/>
        <v>0.02276625604241385</v>
      </c>
      <c r="L24" s="2">
        <f t="shared" si="3"/>
        <v>0.03025105254950881</v>
      </c>
      <c r="M24" s="2">
        <f t="shared" si="3"/>
        <v>0.032122251676282555</v>
      </c>
      <c r="O24" s="2"/>
      <c r="P24" s="2"/>
    </row>
    <row r="25" spans="1:16" ht="12.75">
      <c r="A25" s="1" t="s">
        <v>46</v>
      </c>
      <c r="B25" s="2">
        <f>SUM(B20:B24)</f>
        <v>1.456657544870601</v>
      </c>
      <c r="C25" s="2">
        <f aca="true" t="shared" si="4" ref="C25:M25">SUM(C20:C24)</f>
        <v>1.4573256655456923</v>
      </c>
      <c r="D25" s="2">
        <f t="shared" si="4"/>
        <v>1.4601991928215863</v>
      </c>
      <c r="E25" s="2">
        <f t="shared" si="4"/>
        <v>1.4549826839376356</v>
      </c>
      <c r="F25" s="2">
        <f t="shared" si="4"/>
        <v>1.462980770177198</v>
      </c>
      <c r="G25" s="2">
        <f t="shared" si="4"/>
        <v>1.4492513721025533</v>
      </c>
      <c r="H25" s="2">
        <f t="shared" si="4"/>
        <v>1.4458945868229647</v>
      </c>
      <c r="I25" s="2">
        <f t="shared" si="4"/>
        <v>1.4528643995068897</v>
      </c>
      <c r="J25" s="2">
        <f t="shared" si="4"/>
        <v>1.449711574927848</v>
      </c>
      <c r="K25" s="2">
        <f t="shared" si="4"/>
        <v>1.4550120512744633</v>
      </c>
      <c r="L25" s="2">
        <f t="shared" si="4"/>
        <v>1.4562825167772455</v>
      </c>
      <c r="M25" s="2">
        <f t="shared" si="4"/>
        <v>1.4494555165609941</v>
      </c>
      <c r="O25" s="2"/>
      <c r="P25" s="2"/>
    </row>
    <row r="26" spans="15:16" ht="12.75">
      <c r="O26" s="2"/>
      <c r="P26" s="2"/>
    </row>
    <row r="27" spans="1:16" ht="12.75">
      <c r="A27" s="1" t="s">
        <v>49</v>
      </c>
      <c r="O27" s="2"/>
      <c r="P27" s="2"/>
    </row>
    <row r="28" spans="1:17" ht="12.75">
      <c r="A28" s="1" t="s">
        <v>21</v>
      </c>
      <c r="B28" s="2">
        <f>B20*4/B25</f>
        <v>0.9900095852580717</v>
      </c>
      <c r="C28" s="2">
        <f aca="true" t="shared" si="5" ref="C28:M28">C20*4/C25</f>
        <v>0.996034685463158</v>
      </c>
      <c r="D28" s="2">
        <f t="shared" si="5"/>
        <v>0.9858840340827834</v>
      </c>
      <c r="E28" s="2">
        <f t="shared" si="5"/>
        <v>1.0041280257604903</v>
      </c>
      <c r="F28" s="2">
        <f t="shared" si="5"/>
        <v>1.0059529349364305</v>
      </c>
      <c r="G28" s="2">
        <f t="shared" si="5"/>
        <v>1.01070505072454</v>
      </c>
      <c r="H28" s="2">
        <f t="shared" si="5"/>
        <v>0.992154865024739</v>
      </c>
      <c r="I28" s="2">
        <f t="shared" si="5"/>
        <v>0.9951938556458865</v>
      </c>
      <c r="J28" s="2">
        <f t="shared" si="5"/>
        <v>0.9990949990345557</v>
      </c>
      <c r="K28" s="2">
        <f t="shared" si="5"/>
        <v>0.9919944382141932</v>
      </c>
      <c r="L28" s="2">
        <f t="shared" si="5"/>
        <v>0.986806607337833</v>
      </c>
      <c r="M28" s="2">
        <f t="shared" si="5"/>
        <v>1.0014428827337585</v>
      </c>
      <c r="O28" s="4">
        <f>AVERAGE(B28:M28)</f>
        <v>0.9966168303513699</v>
      </c>
      <c r="P28" s="2">
        <f>STDEV(B28:M28)</f>
        <v>0.007805705562257142</v>
      </c>
      <c r="Q28" s="5">
        <v>1</v>
      </c>
    </row>
    <row r="29" spans="1:17" ht="12.75">
      <c r="A29" s="1" t="s">
        <v>20</v>
      </c>
      <c r="B29" s="2">
        <f>B21*4/B25</f>
        <v>0.9888497407320134</v>
      </c>
      <c r="C29" s="2">
        <f aca="true" t="shared" si="6" ref="C29:M29">C21*4/C25</f>
        <v>0.9869219110436093</v>
      </c>
      <c r="D29" s="2">
        <f t="shared" si="6"/>
        <v>0.9781123578756615</v>
      </c>
      <c r="E29" s="2">
        <f t="shared" si="6"/>
        <v>0.9791577246754642</v>
      </c>
      <c r="F29" s="2">
        <f t="shared" si="6"/>
        <v>0.9782110452862273</v>
      </c>
      <c r="G29" s="2">
        <f t="shared" si="6"/>
        <v>0.968202972916405</v>
      </c>
      <c r="H29" s="2">
        <f t="shared" si="6"/>
        <v>0.9828352675119932</v>
      </c>
      <c r="I29" s="2">
        <f t="shared" si="6"/>
        <v>0.9909384301981727</v>
      </c>
      <c r="J29" s="2">
        <f t="shared" si="6"/>
        <v>0.9777771498393093</v>
      </c>
      <c r="K29" s="2">
        <f t="shared" si="6"/>
        <v>0.9884912153088069</v>
      </c>
      <c r="L29" s="2">
        <f t="shared" si="6"/>
        <v>0.9974657931875596</v>
      </c>
      <c r="M29" s="2">
        <f t="shared" si="6"/>
        <v>0.9739965730248369</v>
      </c>
      <c r="O29" s="4">
        <f>AVERAGE(B29:M29)</f>
        <v>0.9825800151333383</v>
      </c>
      <c r="P29" s="2">
        <f>STDEV(B29:M29)</f>
        <v>0.008195457269359819</v>
      </c>
      <c r="Q29" s="5">
        <v>0.98</v>
      </c>
    </row>
    <row r="30" spans="1:17" ht="12.75">
      <c r="A30" s="1" t="s">
        <v>25</v>
      </c>
      <c r="B30" s="2">
        <f>B22*4/B25</f>
        <v>0.016565316387363724</v>
      </c>
      <c r="C30" s="2">
        <f aca="true" t="shared" si="7" ref="C30:M30">C22*4/C25</f>
        <v>0.010067094919782547</v>
      </c>
      <c r="D30" s="2">
        <f t="shared" si="7"/>
        <v>0.039263727774027195</v>
      </c>
      <c r="E30" s="2">
        <f t="shared" si="7"/>
        <v>0</v>
      </c>
      <c r="F30" s="2">
        <f t="shared" si="7"/>
        <v>0.013722773851489678</v>
      </c>
      <c r="G30" s="2">
        <f t="shared" si="7"/>
        <v>0.014785174114182344</v>
      </c>
      <c r="H30" s="2">
        <f t="shared" si="7"/>
        <v>0.023097057526268068</v>
      </c>
      <c r="I30" s="2">
        <f t="shared" si="7"/>
        <v>0.009167927987684553</v>
      </c>
      <c r="J30" s="2">
        <f t="shared" si="7"/>
        <v>0.024900449372237572</v>
      </c>
      <c r="K30" s="2">
        <f t="shared" si="7"/>
        <v>0.033035428270680595</v>
      </c>
      <c r="L30" s="2">
        <f t="shared" si="7"/>
        <v>0.012857995910109539</v>
      </c>
      <c r="M30" s="2">
        <f t="shared" si="7"/>
        <v>0.011986290598536438</v>
      </c>
      <c r="O30" s="4">
        <f>AVERAGE(B30:M30)</f>
        <v>0.01745410305936352</v>
      </c>
      <c r="P30" s="2">
        <f>STDEV(B30:M30)</f>
        <v>0.01089812264648541</v>
      </c>
      <c r="Q30" s="5">
        <v>0.02</v>
      </c>
    </row>
    <row r="31" spans="1:17" ht="12.75">
      <c r="A31" s="1" t="s">
        <v>23</v>
      </c>
      <c r="B31" s="2">
        <f>B23*4/B25</f>
        <v>1.9189364173713859</v>
      </c>
      <c r="C31" s="2">
        <f aca="true" t="shared" si="8" ref="C31:M31">C23*4/C25</f>
        <v>1.9111046686449404</v>
      </c>
      <c r="D31" s="2">
        <f t="shared" si="8"/>
        <v>1.8754275381760666</v>
      </c>
      <c r="E31" s="2">
        <f t="shared" si="8"/>
        <v>1.9249751020698926</v>
      </c>
      <c r="F31" s="2">
        <f t="shared" si="8"/>
        <v>1.9262240177246768</v>
      </c>
      <c r="G31" s="2">
        <f t="shared" si="8"/>
        <v>1.9581039148247719</v>
      </c>
      <c r="H31" s="2">
        <f t="shared" si="8"/>
        <v>1.945833137025507</v>
      </c>
      <c r="I31" s="2">
        <f t="shared" si="8"/>
        <v>1.949747769010901</v>
      </c>
      <c r="J31" s="2">
        <f t="shared" si="8"/>
        <v>1.9431558752587144</v>
      </c>
      <c r="K31" s="2">
        <f t="shared" si="8"/>
        <v>1.9238917911169662</v>
      </c>
      <c r="L31" s="2">
        <f t="shared" si="8"/>
        <v>1.9197784390383883</v>
      </c>
      <c r="M31" s="2">
        <f t="shared" si="8"/>
        <v>1.923927858333003</v>
      </c>
      <c r="O31" s="4">
        <f>AVERAGE(B31:M31)</f>
        <v>1.9267588773829345</v>
      </c>
      <c r="P31" s="2">
        <f>STDEV(B31:M31)</f>
        <v>0.021644378335007944</v>
      </c>
      <c r="Q31" s="5">
        <v>1.93</v>
      </c>
    </row>
    <row r="32" spans="1:17" ht="12.75">
      <c r="A32" s="1" t="s">
        <v>19</v>
      </c>
      <c r="B32" s="2">
        <f>B24*4/B25</f>
        <v>0.08563894025116545</v>
      </c>
      <c r="C32" s="2">
        <f aca="true" t="shared" si="9" ref="C32:M32">C24*4/C25</f>
        <v>0.09587163992850992</v>
      </c>
      <c r="D32" s="2">
        <f t="shared" si="9"/>
        <v>0.12131234209146098</v>
      </c>
      <c r="E32" s="2">
        <f t="shared" si="9"/>
        <v>0.09173914749415313</v>
      </c>
      <c r="F32" s="2">
        <f t="shared" si="9"/>
        <v>0.07588922820117534</v>
      </c>
      <c r="G32" s="2">
        <f t="shared" si="9"/>
        <v>0.048202887420101044</v>
      </c>
      <c r="H32" s="2">
        <f t="shared" si="9"/>
        <v>0.05607967291149203</v>
      </c>
      <c r="I32" s="2">
        <f t="shared" si="9"/>
        <v>0.05495201715735505</v>
      </c>
      <c r="J32" s="2">
        <f t="shared" si="9"/>
        <v>0.05507152649518334</v>
      </c>
      <c r="K32" s="2">
        <f t="shared" si="9"/>
        <v>0.06258712708935324</v>
      </c>
      <c r="L32" s="2">
        <f t="shared" si="9"/>
        <v>0.08309116452610972</v>
      </c>
      <c r="M32" s="2">
        <f t="shared" si="9"/>
        <v>0.08864639530986483</v>
      </c>
      <c r="O32" s="4">
        <f>AVERAGE(B32:M32)</f>
        <v>0.07659017407299368</v>
      </c>
      <c r="P32" s="2">
        <f>STDEV(B32:M32)</f>
        <v>0.021794894168318164</v>
      </c>
      <c r="Q32" s="5">
        <v>0.07</v>
      </c>
    </row>
    <row r="33" spans="1:17" ht="12.75">
      <c r="A33" s="1" t="s">
        <v>46</v>
      </c>
      <c r="B33" s="2">
        <f>SUM(B28:B32)</f>
        <v>4</v>
      </c>
      <c r="C33" s="2">
        <f aca="true" t="shared" si="10" ref="C33:M33">SUM(C28:C32)</f>
        <v>4</v>
      </c>
      <c r="D33" s="2">
        <f t="shared" si="10"/>
        <v>3.9999999999999996</v>
      </c>
      <c r="E33" s="2">
        <f t="shared" si="10"/>
        <v>4.000000000000001</v>
      </c>
      <c r="F33" s="2">
        <f t="shared" si="10"/>
        <v>3.9999999999999996</v>
      </c>
      <c r="G33" s="2">
        <f t="shared" si="10"/>
        <v>4</v>
      </c>
      <c r="H33" s="2">
        <f t="shared" si="10"/>
        <v>3.9999999999999996</v>
      </c>
      <c r="I33" s="2">
        <f t="shared" si="10"/>
        <v>4</v>
      </c>
      <c r="J33" s="2">
        <f t="shared" si="10"/>
        <v>4.000000000000001</v>
      </c>
      <c r="K33" s="2">
        <f t="shared" si="10"/>
        <v>4</v>
      </c>
      <c r="L33" s="2">
        <f t="shared" si="10"/>
        <v>4</v>
      </c>
      <c r="M33" s="2">
        <f t="shared" si="10"/>
        <v>3.9999999999999996</v>
      </c>
      <c r="O33" s="4">
        <f>AVERAGE(B33:M33)</f>
        <v>4</v>
      </c>
      <c r="P33" s="2">
        <f>STDEV(B33:M33)</f>
        <v>0</v>
      </c>
      <c r="Q33" s="2">
        <v>4</v>
      </c>
    </row>
    <row r="35" spans="2:18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ht="20.25">
      <c r="B36" s="2"/>
      <c r="C36" s="2"/>
      <c r="D36" s="2"/>
      <c r="E36" s="2"/>
      <c r="F36" s="2" t="s">
        <v>50</v>
      </c>
      <c r="G36" s="2"/>
      <c r="H36" s="2"/>
      <c r="I36" s="2"/>
      <c r="J36" s="3" t="s">
        <v>45</v>
      </c>
      <c r="K36" s="2"/>
      <c r="L36" s="2"/>
      <c r="M36" s="2"/>
      <c r="N36" s="2"/>
      <c r="O36" s="2"/>
      <c r="P36" s="2"/>
      <c r="Q36" s="2"/>
      <c r="R36" s="2"/>
    </row>
    <row r="37" spans="6:18" ht="20.25">
      <c r="F37" s="1" t="s">
        <v>51</v>
      </c>
      <c r="J37" s="3" t="s">
        <v>52</v>
      </c>
      <c r="R37" s="1" t="s">
        <v>56</v>
      </c>
    </row>
    <row r="38" spans="6:18" ht="20.25">
      <c r="F38" s="1" t="s">
        <v>51</v>
      </c>
      <c r="J38" s="8" t="s">
        <v>55</v>
      </c>
      <c r="R38" s="1" t="s">
        <v>57</v>
      </c>
    </row>
    <row r="39" ht="18.75">
      <c r="J39" s="8"/>
    </row>
    <row r="40" spans="1:8" ht="12.75">
      <c r="A40" s="1" t="s">
        <v>27</v>
      </c>
      <c r="B40" s="1" t="s">
        <v>28</v>
      </c>
      <c r="C40" s="1" t="s">
        <v>29</v>
      </c>
      <c r="D40" s="1" t="s">
        <v>30</v>
      </c>
      <c r="E40" s="1" t="s">
        <v>31</v>
      </c>
      <c r="F40" s="1" t="s">
        <v>32</v>
      </c>
      <c r="G40" s="1" t="s">
        <v>33</v>
      </c>
      <c r="H40" s="1" t="s">
        <v>34</v>
      </c>
    </row>
    <row r="41" spans="1:8" ht="12.75">
      <c r="A41" s="1" t="s">
        <v>35</v>
      </c>
      <c r="B41" s="1" t="s">
        <v>23</v>
      </c>
      <c r="C41" s="1" t="s">
        <v>36</v>
      </c>
      <c r="D41" s="1">
        <v>20</v>
      </c>
      <c r="E41" s="1">
        <v>10</v>
      </c>
      <c r="F41" s="1">
        <v>600</v>
      </c>
      <c r="G41" s="1">
        <v>-600</v>
      </c>
      <c r="H41" s="1" t="s">
        <v>37</v>
      </c>
    </row>
    <row r="42" spans="1:8" ht="12.75">
      <c r="A42" s="1" t="s">
        <v>38</v>
      </c>
      <c r="B42" s="1" t="s">
        <v>19</v>
      </c>
      <c r="C42" s="1" t="s">
        <v>39</v>
      </c>
      <c r="D42" s="1">
        <v>20</v>
      </c>
      <c r="E42" s="1">
        <v>10</v>
      </c>
      <c r="F42" s="1">
        <v>600</v>
      </c>
      <c r="G42" s="1">
        <v>-600</v>
      </c>
      <c r="H42" s="1" t="s">
        <v>40</v>
      </c>
    </row>
    <row r="43" spans="1:8" ht="12.75">
      <c r="A43" s="1" t="s">
        <v>38</v>
      </c>
      <c r="B43" s="1" t="s">
        <v>24</v>
      </c>
      <c r="C43" s="1" t="s">
        <v>36</v>
      </c>
      <c r="D43" s="1">
        <v>20</v>
      </c>
      <c r="E43" s="1">
        <v>10</v>
      </c>
      <c r="F43" s="1">
        <v>500</v>
      </c>
      <c r="G43" s="1">
        <v>-500</v>
      </c>
      <c r="H43" s="1" t="s">
        <v>41</v>
      </c>
    </row>
    <row r="44" spans="1:8" ht="12.75">
      <c r="A44" s="1" t="s">
        <v>42</v>
      </c>
      <c r="B44" s="1" t="s">
        <v>20</v>
      </c>
      <c r="C44" s="1" t="s">
        <v>39</v>
      </c>
      <c r="D44" s="1">
        <v>20</v>
      </c>
      <c r="E44" s="1">
        <v>10</v>
      </c>
      <c r="F44" s="1">
        <v>500</v>
      </c>
      <c r="G44" s="1">
        <v>-500</v>
      </c>
      <c r="H44" s="1" t="s">
        <v>40</v>
      </c>
    </row>
    <row r="45" spans="1:8" ht="12.75">
      <c r="A45" s="1" t="s">
        <v>42</v>
      </c>
      <c r="B45" s="1" t="s">
        <v>21</v>
      </c>
      <c r="C45" s="1" t="s">
        <v>39</v>
      </c>
      <c r="D45" s="1">
        <v>20</v>
      </c>
      <c r="E45" s="1">
        <v>10</v>
      </c>
      <c r="F45" s="1">
        <v>500</v>
      </c>
      <c r="G45" s="1">
        <v>-500</v>
      </c>
      <c r="H45" s="1" t="s">
        <v>40</v>
      </c>
    </row>
    <row r="46" spans="1:8" ht="12.75">
      <c r="A46" s="1" t="s">
        <v>42</v>
      </c>
      <c r="B46" s="1" t="s">
        <v>22</v>
      </c>
      <c r="C46" s="1" t="s">
        <v>39</v>
      </c>
      <c r="D46" s="1">
        <v>20</v>
      </c>
      <c r="E46" s="1">
        <v>10</v>
      </c>
      <c r="F46" s="1">
        <v>500</v>
      </c>
      <c r="G46" s="1">
        <v>-500</v>
      </c>
      <c r="H46" s="1" t="s">
        <v>43</v>
      </c>
    </row>
    <row r="47" spans="1:8" ht="12.75">
      <c r="A47" s="1" t="s">
        <v>42</v>
      </c>
      <c r="B47" s="1" t="s">
        <v>25</v>
      </c>
      <c r="C47" s="1" t="s">
        <v>36</v>
      </c>
      <c r="D47" s="1">
        <v>20</v>
      </c>
      <c r="E47" s="1">
        <v>10</v>
      </c>
      <c r="F47" s="1">
        <v>500</v>
      </c>
      <c r="G47" s="1">
        <v>-500</v>
      </c>
      <c r="H47" s="1" t="s">
        <v>44</v>
      </c>
    </row>
    <row r="50" spans="1:11" ht="12.75">
      <c r="A50" s="7" t="s">
        <v>58</v>
      </c>
      <c r="B50" s="7"/>
      <c r="C50" s="7"/>
      <c r="D50" s="7"/>
      <c r="E50" s="7"/>
      <c r="F50" s="7"/>
      <c r="G50" s="7"/>
      <c r="H50" s="7"/>
      <c r="I50" s="7"/>
      <c r="J50" s="7"/>
      <c r="K50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2007-12-17T19:10:20Z</dcterms:created>
  <dcterms:modified xsi:type="dcterms:W3CDTF">2007-12-17T23:07:44Z</dcterms:modified>
  <cp:category/>
  <cp:version/>
  <cp:contentType/>
  <cp:contentStatus/>
</cp:coreProperties>
</file>