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516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<sst xmlns="http://schemas.openxmlformats.org/spreadsheetml/2006/main" count="131" uniqueCount="79">
  <si>
    <t>Num</t>
  </si>
  <si>
    <t xml:space="preserve">       F</t>
  </si>
  <si>
    <t xml:space="preserve">    Na2O</t>
  </si>
  <si>
    <t xml:space="preserve">      Cl</t>
  </si>
  <si>
    <t xml:space="preserve">     K2O</t>
  </si>
  <si>
    <t xml:space="preserve">     MgO</t>
  </si>
  <si>
    <t xml:space="preserve">   Al2O3</t>
  </si>
  <si>
    <t xml:space="preserve">    SiO2</t>
  </si>
  <si>
    <t xml:space="preserve">     CaO</t>
  </si>
  <si>
    <t xml:space="preserve">    TiO2</t>
  </si>
  <si>
    <t xml:space="preserve">     MnO</t>
  </si>
  <si>
    <t xml:space="preserve">   Cr2O3</t>
  </si>
  <si>
    <t xml:space="preserve">     FeO</t>
  </si>
  <si>
    <t>Total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</si>
  <si>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</si>
  <si>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</si>
  <si>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</si>
  <si>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</si>
  <si>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</si>
  <si>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</si>
  <si>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</si>
  <si>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</si>
  <si>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</si>
  <si>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</si>
  <si>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</si>
  <si>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</si>
  <si>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not present in the wds scan; not in totals</t>
  </si>
  <si>
    <t>ideal</t>
  </si>
  <si>
    <t>measured</t>
  </si>
  <si>
    <t>Al</t>
  </si>
  <si>
    <t>Mg</t>
  </si>
  <si>
    <t>K</t>
  </si>
  <si>
    <t>Ca</t>
  </si>
  <si>
    <t>Na</t>
  </si>
  <si>
    <t xml:space="preserve"> </t>
  </si>
  <si>
    <t>Si</t>
  </si>
  <si>
    <t>H2O*</t>
  </si>
  <si>
    <r>
      <t>NaMg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0.5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30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·20H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</si>
  <si>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H**</t>
  </si>
  <si>
    <t>** = after normalizing to 92 O</t>
  </si>
  <si>
    <t>H2O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</si>
  <si>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</si>
  <si>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</si>
  <si>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</si>
  <si>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</si>
  <si>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</si>
  <si>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</si>
  <si>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</si>
  <si>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</si>
  <si>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</si>
  <si>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F</t>
  </si>
  <si>
    <t>Ka</t>
  </si>
  <si>
    <t>MgF2</t>
  </si>
  <si>
    <t>albite-Cr</t>
  </si>
  <si>
    <t>diopside</t>
  </si>
  <si>
    <t>anor-hk</t>
  </si>
  <si>
    <t>PET</t>
  </si>
  <si>
    <t>Cl</t>
  </si>
  <si>
    <t>scap-s</t>
  </si>
  <si>
    <t>kspar-OR1</t>
  </si>
  <si>
    <t>Ti</t>
  </si>
  <si>
    <t>rutile1</t>
  </si>
  <si>
    <t>LIF</t>
  </si>
  <si>
    <t>Mn</t>
  </si>
  <si>
    <t>rhod-791</t>
  </si>
  <si>
    <t>Fe</t>
  </si>
  <si>
    <t>fayalite</t>
  </si>
  <si>
    <t>Zn</t>
  </si>
  <si>
    <t>willemite2</t>
  </si>
  <si>
    <t>15 kV, 10 nA, spot: 10 microns</t>
  </si>
  <si>
    <t xml:space="preserve">ferrierite R070118                                         </t>
  </si>
  <si>
    <t>average</t>
  </si>
  <si>
    <t>stdev</t>
  </si>
  <si>
    <t>in formula</t>
  </si>
  <si>
    <t>(+) charges</t>
  </si>
  <si>
    <t>Cation numbers normalized to 72 O</t>
  </si>
  <si>
    <t>* = estimated by difference</t>
  </si>
  <si>
    <t>H2O estimated by difference</t>
  </si>
  <si>
    <r>
      <t>(K</t>
    </r>
    <r>
      <rPr>
        <vertAlign val="subscript"/>
        <sz val="14"/>
        <rFont val="Times New Roman"/>
        <family val="1"/>
      </rPr>
      <t>0.93</t>
    </r>
    <r>
      <rPr>
        <sz val="14"/>
        <rFont val="Times New Roman"/>
        <family val="1"/>
      </rPr>
      <t> Na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1.80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0.50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29.89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6.11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·20.71H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O·Ca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0.01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</si>
</sst>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</numFmts>
  <fonts count="7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workbookViewId="0" topLeftCell="A1">
      <selection activeCell="T36" sqref="T36"/>
    </sheetView>
  </sheetViews>
  <sheetFormatPr defaultColWidth="9.00390625" defaultRowHeight="13.5"/>
  <cols>
    <col min="1" max="1" width="7.75390625" style="1" customWidth="1"/>
    <col min="2" max="16384" width="5.25390625" style="1" customWidth="1"/>
  </cols>
  <sheetData>
    <row r="1" spans="1:2" ht="12.75">
      <c r="A1" s="2" t="s">
        <v>70</v>
      </c>
      <c r="B1" s="2"/>
    </row>
    <row r="3" spans="1:16" ht="12.75">
      <c r="A3" s="1" t="s">
        <v>0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23</v>
      </c>
      <c r="L3" s="1" t="s">
        <v>24</v>
      </c>
      <c r="M3" s="1" t="s">
        <v>25</v>
      </c>
      <c r="O3" s="1" t="s">
        <v>71</v>
      </c>
      <c r="P3" s="1" t="s">
        <v>72</v>
      </c>
    </row>
    <row r="4" spans="1:30" ht="12.75">
      <c r="A4" s="1" t="s">
        <v>7</v>
      </c>
      <c r="B4" s="3">
        <v>67.83</v>
      </c>
      <c r="C4" s="3">
        <v>67.73</v>
      </c>
      <c r="D4" s="3">
        <v>67.59</v>
      </c>
      <c r="E4" s="3">
        <v>67.9</v>
      </c>
      <c r="F4" s="3">
        <v>67.61</v>
      </c>
      <c r="G4" s="3">
        <v>67.72</v>
      </c>
      <c r="H4" s="3">
        <v>67.96</v>
      </c>
      <c r="I4" s="3">
        <v>68.32</v>
      </c>
      <c r="J4" s="3">
        <v>68.07</v>
      </c>
      <c r="K4" s="3">
        <v>67.87</v>
      </c>
      <c r="L4" s="3">
        <v>68.52</v>
      </c>
      <c r="M4" s="3">
        <v>67.38</v>
      </c>
      <c r="N4" s="3"/>
      <c r="O4" s="3">
        <f aca="true" t="shared" si="0" ref="O4:O17">AVERAGE(B4:M4)</f>
        <v>67.875</v>
      </c>
      <c r="P4" s="3">
        <f aca="true" t="shared" si="1" ref="P4:P17">STDEV(B4:M4)</f>
        <v>0.31673045609468786</v>
      </c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1" t="s">
        <v>6</v>
      </c>
      <c r="B5" s="3">
        <v>11.94</v>
      </c>
      <c r="C5" s="3">
        <v>11.86</v>
      </c>
      <c r="D5" s="3">
        <v>11.91</v>
      </c>
      <c r="E5" s="3">
        <v>11.56</v>
      </c>
      <c r="F5" s="3">
        <v>11.74</v>
      </c>
      <c r="G5" s="3">
        <v>11.67</v>
      </c>
      <c r="H5" s="3">
        <v>11.64</v>
      </c>
      <c r="I5" s="3">
        <v>11.67</v>
      </c>
      <c r="J5" s="3">
        <v>11.83</v>
      </c>
      <c r="K5" s="3">
        <v>11.94</v>
      </c>
      <c r="L5" s="3">
        <v>11.65</v>
      </c>
      <c r="M5" s="3">
        <v>11.65</v>
      </c>
      <c r="N5" s="3"/>
      <c r="O5" s="3">
        <f t="shared" si="0"/>
        <v>11.755</v>
      </c>
      <c r="P5" s="3">
        <f t="shared" si="1"/>
        <v>0.1338588130014959</v>
      </c>
      <c r="Q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1" t="s">
        <v>5</v>
      </c>
      <c r="B6" s="3">
        <v>2.66</v>
      </c>
      <c r="C6" s="3">
        <v>2.66</v>
      </c>
      <c r="D6" s="3">
        <v>2.67</v>
      </c>
      <c r="E6" s="3">
        <v>2.61</v>
      </c>
      <c r="F6" s="3">
        <v>2.7</v>
      </c>
      <c r="G6" s="3">
        <v>2.77</v>
      </c>
      <c r="H6" s="3">
        <v>2.72</v>
      </c>
      <c r="I6" s="3">
        <v>2.8</v>
      </c>
      <c r="J6" s="3">
        <v>2.68</v>
      </c>
      <c r="K6" s="3">
        <v>2.62</v>
      </c>
      <c r="L6" s="3">
        <v>2.73</v>
      </c>
      <c r="M6" s="3">
        <v>2.86</v>
      </c>
      <c r="N6" s="3"/>
      <c r="O6" s="3">
        <f t="shared" si="0"/>
        <v>2.706666666666667</v>
      </c>
      <c r="P6" s="3">
        <f t="shared" si="1"/>
        <v>0.07401883462191435</v>
      </c>
      <c r="Q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1" t="s">
        <v>4</v>
      </c>
      <c r="B7" s="3">
        <v>2.08</v>
      </c>
      <c r="C7" s="3">
        <v>1.97</v>
      </c>
      <c r="D7" s="3">
        <v>2.1</v>
      </c>
      <c r="E7" s="3">
        <v>2.05</v>
      </c>
      <c r="F7" s="3">
        <v>2.01</v>
      </c>
      <c r="G7" s="3">
        <v>1.88</v>
      </c>
      <c r="H7" s="3">
        <v>1.92</v>
      </c>
      <c r="I7" s="3">
        <v>1.96</v>
      </c>
      <c r="J7" s="3">
        <v>1.98</v>
      </c>
      <c r="K7" s="3">
        <v>2.07</v>
      </c>
      <c r="L7" s="3">
        <v>1.96</v>
      </c>
      <c r="M7" s="3">
        <v>1.84</v>
      </c>
      <c r="N7" s="3"/>
      <c r="O7" s="3">
        <f t="shared" si="0"/>
        <v>1.985</v>
      </c>
      <c r="P7" s="3">
        <f t="shared" si="1"/>
        <v>0.08096014732289408</v>
      </c>
      <c r="Q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1" t="s">
        <v>8</v>
      </c>
      <c r="B8" s="3">
        <v>1.26</v>
      </c>
      <c r="C8" s="3">
        <v>1.33</v>
      </c>
      <c r="D8" s="3">
        <v>1.36</v>
      </c>
      <c r="E8" s="3">
        <v>1.39</v>
      </c>
      <c r="F8" s="3">
        <v>1.39</v>
      </c>
      <c r="G8" s="3">
        <v>1.34</v>
      </c>
      <c r="H8" s="3">
        <v>1.34</v>
      </c>
      <c r="I8" s="3">
        <v>1.37</v>
      </c>
      <c r="J8" s="3">
        <v>1.41</v>
      </c>
      <c r="K8" s="3">
        <v>1.34</v>
      </c>
      <c r="L8" s="3">
        <v>1.45</v>
      </c>
      <c r="M8" s="3">
        <v>1.37</v>
      </c>
      <c r="N8" s="3"/>
      <c r="O8" s="3">
        <f t="shared" si="0"/>
        <v>1.3625</v>
      </c>
      <c r="P8" s="3">
        <f t="shared" si="1"/>
        <v>0.04731423003321592</v>
      </c>
      <c r="Q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1" t="s">
        <v>2</v>
      </c>
      <c r="B9" s="3">
        <v>0.2</v>
      </c>
      <c r="C9" s="3">
        <v>0.07</v>
      </c>
      <c r="D9" s="3">
        <v>0.08</v>
      </c>
      <c r="E9" s="3">
        <v>0.02</v>
      </c>
      <c r="F9" s="3">
        <v>0.08</v>
      </c>
      <c r="G9" s="3">
        <v>0.1</v>
      </c>
      <c r="H9" s="3">
        <v>0.1</v>
      </c>
      <c r="I9" s="3">
        <v>0.1</v>
      </c>
      <c r="J9" s="3">
        <v>0.05</v>
      </c>
      <c r="K9" s="3">
        <v>0.06</v>
      </c>
      <c r="L9" s="3">
        <v>0.04</v>
      </c>
      <c r="M9" s="3">
        <v>0.09</v>
      </c>
      <c r="N9" s="3"/>
      <c r="O9" s="3">
        <f t="shared" si="0"/>
        <v>0.0825</v>
      </c>
      <c r="P9" s="3">
        <f t="shared" si="1"/>
        <v>0.04494946657586215</v>
      </c>
      <c r="Q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23" s="4" customFormat="1" ht="12.75">
      <c r="A10" s="4" t="s">
        <v>10</v>
      </c>
      <c r="B10" s="5">
        <v>0</v>
      </c>
      <c r="C10" s="5">
        <v>0</v>
      </c>
      <c r="D10" s="5">
        <v>0.06</v>
      </c>
      <c r="E10" s="5">
        <v>0.03</v>
      </c>
      <c r="F10" s="5">
        <v>0.03</v>
      </c>
      <c r="G10" s="5">
        <v>0.01</v>
      </c>
      <c r="H10" s="5">
        <v>0.03</v>
      </c>
      <c r="I10" s="5">
        <v>0.05</v>
      </c>
      <c r="J10" s="5">
        <v>0.07</v>
      </c>
      <c r="K10" s="5">
        <v>0.06</v>
      </c>
      <c r="L10" s="5">
        <v>0.07</v>
      </c>
      <c r="M10" s="5">
        <v>0.03</v>
      </c>
      <c r="N10" s="5"/>
      <c r="O10" s="5">
        <f t="shared" si="0"/>
        <v>0.036666666666666674</v>
      </c>
      <c r="P10" s="5">
        <f t="shared" si="1"/>
        <v>0.025346089292516947</v>
      </c>
      <c r="Q10" s="5" t="s">
        <v>26</v>
      </c>
      <c r="R10" s="5"/>
      <c r="S10" s="5"/>
      <c r="T10" s="5"/>
      <c r="U10" s="5"/>
      <c r="V10" s="5"/>
      <c r="W10" s="5"/>
    </row>
    <row r="11" spans="1:23" s="4" customFormat="1" ht="12.75">
      <c r="A11" s="4" t="s">
        <v>12</v>
      </c>
      <c r="B11" s="5">
        <v>0.01</v>
      </c>
      <c r="C11" s="5">
        <v>0.03</v>
      </c>
      <c r="D11" s="5">
        <v>0.02</v>
      </c>
      <c r="E11" s="5">
        <v>0</v>
      </c>
      <c r="F11" s="5">
        <v>0</v>
      </c>
      <c r="G11" s="5">
        <v>0.05</v>
      </c>
      <c r="H11" s="5">
        <v>0</v>
      </c>
      <c r="I11" s="5">
        <v>0</v>
      </c>
      <c r="J11" s="5">
        <v>0.06</v>
      </c>
      <c r="K11" s="5">
        <v>0.01</v>
      </c>
      <c r="L11" s="5">
        <v>0.11</v>
      </c>
      <c r="M11" s="5">
        <v>0.01</v>
      </c>
      <c r="N11" s="5"/>
      <c r="O11" s="5">
        <f t="shared" si="0"/>
        <v>0.024999999999999998</v>
      </c>
      <c r="P11" s="5">
        <f t="shared" si="1"/>
        <v>0.033439225741362766</v>
      </c>
      <c r="Q11" s="5" t="s">
        <v>26</v>
      </c>
      <c r="R11" s="5"/>
      <c r="S11" s="5"/>
      <c r="T11" s="5"/>
      <c r="U11" s="5"/>
      <c r="V11" s="5"/>
      <c r="W11" s="5"/>
    </row>
    <row r="12" spans="1:23" s="4" customFormat="1" ht="12.75">
      <c r="A12" s="4" t="s">
        <v>11</v>
      </c>
      <c r="B12" s="5">
        <v>0</v>
      </c>
      <c r="C12" s="5">
        <v>0</v>
      </c>
      <c r="D12" s="5">
        <v>0</v>
      </c>
      <c r="E12" s="5">
        <v>0.03</v>
      </c>
      <c r="F12" s="5">
        <v>0</v>
      </c>
      <c r="G12" s="5">
        <v>0</v>
      </c>
      <c r="H12" s="5">
        <v>0</v>
      </c>
      <c r="I12" s="5">
        <v>0.02</v>
      </c>
      <c r="J12" s="5">
        <v>0</v>
      </c>
      <c r="K12" s="5">
        <v>0.04</v>
      </c>
      <c r="L12" s="5">
        <v>0</v>
      </c>
      <c r="M12" s="5">
        <v>0</v>
      </c>
      <c r="N12" s="5"/>
      <c r="O12" s="5">
        <f t="shared" si="0"/>
        <v>0.0075</v>
      </c>
      <c r="P12" s="5">
        <f t="shared" si="1"/>
        <v>0.014222261679238195</v>
      </c>
      <c r="Q12" s="5" t="s">
        <v>26</v>
      </c>
      <c r="R12" s="5"/>
      <c r="S12" s="5"/>
      <c r="T12" s="5"/>
      <c r="U12" s="5"/>
      <c r="V12" s="5"/>
      <c r="W12" s="5"/>
    </row>
    <row r="13" spans="1:23" s="4" customFormat="1" ht="12.75">
      <c r="A13" s="4" t="s">
        <v>9</v>
      </c>
      <c r="B13" s="5">
        <v>0</v>
      </c>
      <c r="C13" s="5">
        <v>0.03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0.02</v>
      </c>
      <c r="J13" s="5">
        <v>0</v>
      </c>
      <c r="K13" s="5">
        <v>0.01</v>
      </c>
      <c r="L13" s="5">
        <v>0</v>
      </c>
      <c r="M13" s="5">
        <v>0.01</v>
      </c>
      <c r="N13" s="5"/>
      <c r="O13" s="5">
        <f t="shared" si="0"/>
        <v>0.005833333333333334</v>
      </c>
      <c r="P13" s="5">
        <f t="shared" si="1"/>
        <v>0.009962049198956218</v>
      </c>
      <c r="Q13" s="5" t="s">
        <v>26</v>
      </c>
      <c r="R13" s="5"/>
      <c r="S13" s="5"/>
      <c r="T13" s="5"/>
      <c r="U13" s="5"/>
      <c r="V13" s="5"/>
      <c r="W13" s="5"/>
    </row>
    <row r="14" spans="1:23" s="4" customFormat="1" ht="12.75">
      <c r="A14" s="4" t="s">
        <v>1</v>
      </c>
      <c r="B14" s="5">
        <v>0.11</v>
      </c>
      <c r="C14" s="5">
        <v>0</v>
      </c>
      <c r="D14" s="5">
        <v>0.13</v>
      </c>
      <c r="E14" s="5">
        <v>0.02</v>
      </c>
      <c r="F14" s="5">
        <v>0.15</v>
      </c>
      <c r="G14" s="5">
        <v>0</v>
      </c>
      <c r="H14" s="5">
        <v>0.15</v>
      </c>
      <c r="I14" s="5">
        <v>0.02</v>
      </c>
      <c r="J14" s="5">
        <v>0.1</v>
      </c>
      <c r="K14" s="5">
        <v>0</v>
      </c>
      <c r="L14" s="5">
        <v>0</v>
      </c>
      <c r="M14" s="5">
        <v>0.15</v>
      </c>
      <c r="N14" s="5"/>
      <c r="O14" s="5">
        <f t="shared" si="0"/>
        <v>0.06916666666666667</v>
      </c>
      <c r="P14" s="5">
        <f t="shared" si="1"/>
        <v>0.06734690832255077</v>
      </c>
      <c r="Q14" s="5" t="s">
        <v>26</v>
      </c>
      <c r="R14" s="5"/>
      <c r="S14" s="5"/>
      <c r="T14" s="5"/>
      <c r="U14" s="5"/>
      <c r="V14" s="5"/>
      <c r="W14" s="5"/>
    </row>
    <row r="15" spans="1:23" s="4" customFormat="1" ht="12.75">
      <c r="A15" s="4" t="s">
        <v>3</v>
      </c>
      <c r="B15" s="5">
        <v>0</v>
      </c>
      <c r="C15" s="5">
        <v>0</v>
      </c>
      <c r="D15" s="5">
        <v>0.01</v>
      </c>
      <c r="E15" s="5">
        <v>0</v>
      </c>
      <c r="F15" s="5">
        <v>0.01</v>
      </c>
      <c r="G15" s="5">
        <v>0.01</v>
      </c>
      <c r="H15" s="5">
        <v>0</v>
      </c>
      <c r="I15" s="5">
        <v>0</v>
      </c>
      <c r="J15" s="5">
        <v>0.01</v>
      </c>
      <c r="K15" s="5">
        <v>0</v>
      </c>
      <c r="L15" s="5">
        <v>0</v>
      </c>
      <c r="M15" s="5">
        <v>0.01</v>
      </c>
      <c r="N15" s="5"/>
      <c r="O15" s="5">
        <f t="shared" si="0"/>
        <v>0.004166666666666667</v>
      </c>
      <c r="P15" s="5">
        <f t="shared" si="1"/>
        <v>0.005149286505444372</v>
      </c>
      <c r="Q15" s="5" t="s">
        <v>26</v>
      </c>
      <c r="R15" s="5"/>
      <c r="S15" s="5"/>
      <c r="T15" s="5"/>
      <c r="U15" s="5"/>
      <c r="V15" s="5"/>
      <c r="W15" s="5"/>
    </row>
    <row r="16" spans="1:23" ht="12.75">
      <c r="A16" s="1" t="s">
        <v>13</v>
      </c>
      <c r="B16" s="3">
        <f>SUM(B4:B9)</f>
        <v>85.97</v>
      </c>
      <c r="C16" s="3">
        <f aca="true" t="shared" si="2" ref="C16:M16">SUM(C4:C9)</f>
        <v>85.61999999999999</v>
      </c>
      <c r="D16" s="3">
        <f t="shared" si="2"/>
        <v>85.71</v>
      </c>
      <c r="E16" s="3">
        <f t="shared" si="2"/>
        <v>85.53</v>
      </c>
      <c r="F16" s="3">
        <f t="shared" si="2"/>
        <v>85.53</v>
      </c>
      <c r="G16" s="3">
        <f t="shared" si="2"/>
        <v>85.47999999999999</v>
      </c>
      <c r="H16" s="3">
        <f t="shared" si="2"/>
        <v>85.67999999999999</v>
      </c>
      <c r="I16" s="3">
        <f t="shared" si="2"/>
        <v>86.21999999999998</v>
      </c>
      <c r="J16" s="3">
        <f t="shared" si="2"/>
        <v>86.02</v>
      </c>
      <c r="K16" s="3">
        <f t="shared" si="2"/>
        <v>85.9</v>
      </c>
      <c r="L16" s="3">
        <f t="shared" si="2"/>
        <v>86.35000000000001</v>
      </c>
      <c r="M16" s="3">
        <f t="shared" si="2"/>
        <v>85.19000000000001</v>
      </c>
      <c r="N16" s="3"/>
      <c r="O16" s="3">
        <f t="shared" si="0"/>
        <v>85.76666666666665</v>
      </c>
      <c r="P16" s="3">
        <f t="shared" si="1"/>
        <v>0.334129352561859</v>
      </c>
      <c r="Q16" s="3"/>
      <c r="R16" s="3"/>
      <c r="S16" s="3"/>
      <c r="T16" s="3"/>
      <c r="U16" s="3"/>
      <c r="V16" s="3"/>
      <c r="W16" s="3"/>
    </row>
    <row r="17" spans="1:23" ht="12.75">
      <c r="A17" s="1" t="s">
        <v>36</v>
      </c>
      <c r="B17" s="3">
        <f>100-B16</f>
        <v>14.030000000000001</v>
      </c>
      <c r="C17" s="3">
        <f aca="true" t="shared" si="3" ref="C17:M17">100-C16</f>
        <v>14.38000000000001</v>
      </c>
      <c r="D17" s="3">
        <f t="shared" si="3"/>
        <v>14.290000000000006</v>
      </c>
      <c r="E17" s="3">
        <f t="shared" si="3"/>
        <v>14.469999999999999</v>
      </c>
      <c r="F17" s="3">
        <f t="shared" si="3"/>
        <v>14.469999999999999</v>
      </c>
      <c r="G17" s="3">
        <f t="shared" si="3"/>
        <v>14.52000000000001</v>
      </c>
      <c r="H17" s="3">
        <f t="shared" si="3"/>
        <v>14.320000000000007</v>
      </c>
      <c r="I17" s="3">
        <f t="shared" si="3"/>
        <v>13.780000000000015</v>
      </c>
      <c r="J17" s="3">
        <f t="shared" si="3"/>
        <v>13.980000000000004</v>
      </c>
      <c r="K17" s="3">
        <f t="shared" si="3"/>
        <v>14.099999999999994</v>
      </c>
      <c r="L17" s="3">
        <f t="shared" si="3"/>
        <v>13.649999999999991</v>
      </c>
      <c r="M17" s="3">
        <f t="shared" si="3"/>
        <v>14.809999999999988</v>
      </c>
      <c r="N17" s="3"/>
      <c r="O17" s="3">
        <f t="shared" si="0"/>
        <v>14.23333333333334</v>
      </c>
      <c r="P17" s="3">
        <f t="shared" si="1"/>
        <v>0.33412935256018866</v>
      </c>
      <c r="Q17" s="3"/>
      <c r="R17" s="3"/>
      <c r="S17" s="3"/>
      <c r="T17" s="3"/>
      <c r="U17" s="3"/>
      <c r="V17" s="3"/>
      <c r="W17" s="3"/>
    </row>
    <row r="18" spans="1:23" ht="12.75">
      <c r="A18" s="1" t="s">
        <v>76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.75">
      <c r="A20" s="1" t="s">
        <v>75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 t="s">
        <v>71</v>
      </c>
      <c r="P20" s="1" t="s">
        <v>72</v>
      </c>
      <c r="Q20" s="3" t="s">
        <v>73</v>
      </c>
      <c r="R20" s="3"/>
      <c r="S20" s="3" t="s">
        <v>74</v>
      </c>
      <c r="T20" s="3"/>
      <c r="U20" s="3"/>
      <c r="V20" s="3"/>
      <c r="W20" s="3"/>
    </row>
    <row r="21" spans="1:23" ht="12.75">
      <c r="A21" s="1" t="s">
        <v>35</v>
      </c>
      <c r="B21" s="3">
        <v>29.8510472837766</v>
      </c>
      <c r="C21" s="3">
        <v>29.89156194276352</v>
      </c>
      <c r="D21" s="3">
        <v>29.83927505954771</v>
      </c>
      <c r="E21" s="3">
        <v>30.00301171386005</v>
      </c>
      <c r="F21" s="3">
        <v>29.89229090980443</v>
      </c>
      <c r="G21" s="3">
        <v>29.925581346257264</v>
      </c>
      <c r="H21" s="3">
        <v>29.962136970857642</v>
      </c>
      <c r="I21" s="3">
        <v>29.94665738011101</v>
      </c>
      <c r="J21" s="3">
        <v>29.90788286676843</v>
      </c>
      <c r="K21" s="3">
        <v>29.875226989505336</v>
      </c>
      <c r="L21" s="3">
        <v>29.981784890283325</v>
      </c>
      <c r="M21" s="3">
        <v>29.882489534921753</v>
      </c>
      <c r="N21" s="3"/>
      <c r="O21" s="3">
        <f>AVERAGE(B21:M21)</f>
        <v>29.913245574038097</v>
      </c>
      <c r="P21" s="3">
        <f>STDEV(B21:M21)</f>
        <v>0.05141995894381598</v>
      </c>
      <c r="Q21" s="7">
        <f>36-Q22</f>
        <v>29.89</v>
      </c>
      <c r="R21" s="3">
        <v>4</v>
      </c>
      <c r="S21" s="3">
        <f>Q21*R21</f>
        <v>119.56</v>
      </c>
      <c r="T21" s="3"/>
      <c r="U21" s="3"/>
      <c r="V21" s="3"/>
      <c r="W21" s="3"/>
    </row>
    <row r="22" spans="1:23" ht="12.75">
      <c r="A22" s="1" t="s">
        <v>29</v>
      </c>
      <c r="B22" s="3">
        <v>6.192953417010472</v>
      </c>
      <c r="C22" s="3">
        <v>6.168903174281327</v>
      </c>
      <c r="D22" s="3">
        <v>6.196883249625184</v>
      </c>
      <c r="E22" s="3">
        <v>6.020168438228502</v>
      </c>
      <c r="F22" s="3">
        <v>6.117473437558678</v>
      </c>
      <c r="G22" s="3">
        <v>6.077881574401084</v>
      </c>
      <c r="H22" s="3">
        <v>6.0482276094494125</v>
      </c>
      <c r="I22" s="3">
        <v>6.028747341397274</v>
      </c>
      <c r="J22" s="3">
        <v>6.125906957394423</v>
      </c>
      <c r="K22" s="3">
        <v>6.194316935466802</v>
      </c>
      <c r="L22" s="3">
        <v>6.007887422947684</v>
      </c>
      <c r="M22" s="3">
        <v>6.089300773009331</v>
      </c>
      <c r="N22" s="3"/>
      <c r="O22" s="3">
        <f>AVERAGE(B22:M22)</f>
        <v>6.105720860897514</v>
      </c>
      <c r="P22" s="3">
        <f>STDEV(B22:M22)</f>
        <v>0.07101383418290921</v>
      </c>
      <c r="Q22" s="7">
        <v>6.11</v>
      </c>
      <c r="R22" s="3">
        <v>3</v>
      </c>
      <c r="S22" s="3">
        <f aca="true" t="shared" si="4" ref="S22:S29">Q22*R22</f>
        <v>18.330000000000002</v>
      </c>
      <c r="T22" s="3"/>
      <c r="U22" s="3"/>
      <c r="V22" s="3"/>
      <c r="W22" s="3"/>
    </row>
    <row r="23" spans="2:23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7"/>
      <c r="R23" s="3"/>
      <c r="S23" s="3"/>
      <c r="T23" s="3"/>
      <c r="U23" s="3"/>
      <c r="V23" s="3"/>
      <c r="W23" s="3"/>
    </row>
    <row r="24" spans="1:23" ht="12.75">
      <c r="A24" s="1" t="s">
        <v>32</v>
      </c>
      <c r="B24" s="3">
        <v>0.5941299377822404</v>
      </c>
      <c r="C24" s="3">
        <v>0.6289155180200907</v>
      </c>
      <c r="D24" s="3">
        <v>0.643306391095872</v>
      </c>
      <c r="E24" s="3">
        <v>0.6580865485764099</v>
      </c>
      <c r="F24" s="3">
        <v>0.658470314639248</v>
      </c>
      <c r="G24" s="3">
        <v>0.6344590274559786</v>
      </c>
      <c r="H24" s="3">
        <v>0.6329907293959152</v>
      </c>
      <c r="I24" s="3">
        <v>0.6434194715196969</v>
      </c>
      <c r="J24" s="3">
        <v>0.663776953347764</v>
      </c>
      <c r="K24" s="3">
        <v>0.6319915900960353</v>
      </c>
      <c r="L24" s="3">
        <v>0.6798001688986968</v>
      </c>
      <c r="M24" s="3">
        <v>0.6509977280260865</v>
      </c>
      <c r="N24" s="3"/>
      <c r="O24" s="9">
        <f>AVERAGE(B24:M24)</f>
        <v>0.6433620315711696</v>
      </c>
      <c r="P24" s="3">
        <f>STDEV(B24:M24)</f>
        <v>0.021734982066950112</v>
      </c>
      <c r="Q24" s="8">
        <v>0.5</v>
      </c>
      <c r="R24" s="3">
        <v>2</v>
      </c>
      <c r="S24" s="3">
        <f t="shared" si="4"/>
        <v>1</v>
      </c>
      <c r="T24" s="3"/>
      <c r="U24" s="3"/>
      <c r="V24" s="3"/>
      <c r="W24" s="3"/>
    </row>
    <row r="25" spans="2:23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7"/>
      <c r="R25" s="3"/>
      <c r="S25" s="3"/>
      <c r="T25" s="3"/>
      <c r="U25" s="3"/>
      <c r="V25" s="3"/>
      <c r="W25" s="3"/>
    </row>
    <row r="26" spans="1:23" ht="12.75">
      <c r="A26" s="1" t="s">
        <v>30</v>
      </c>
      <c r="B26" s="3">
        <v>1.7451306151487362</v>
      </c>
      <c r="C26" s="3">
        <v>1.750079250415331</v>
      </c>
      <c r="D26" s="3">
        <v>1.757217939291292</v>
      </c>
      <c r="E26" s="3">
        <v>1.7192701783305342</v>
      </c>
      <c r="F26" s="3">
        <v>1.7795925292660915</v>
      </c>
      <c r="G26" s="3">
        <v>1.8247944908933298</v>
      </c>
      <c r="H26" s="3">
        <v>1.7877091559697877</v>
      </c>
      <c r="I26" s="3">
        <v>1.8296460106863452</v>
      </c>
      <c r="J26" s="3">
        <v>1.7553885452877234</v>
      </c>
      <c r="K26" s="3">
        <v>1.7192665015030897</v>
      </c>
      <c r="L26" s="3">
        <v>1.7807843168063693</v>
      </c>
      <c r="M26" s="3">
        <v>1.8908642381427112</v>
      </c>
      <c r="N26" s="3"/>
      <c r="O26" s="3">
        <f>AVERAGE(B26:M26)</f>
        <v>1.778311980978445</v>
      </c>
      <c r="P26" s="3">
        <f>STDEV(B26:M26)</f>
        <v>0.049909656372407685</v>
      </c>
      <c r="Q26" s="7">
        <v>1.8</v>
      </c>
      <c r="R26" s="3">
        <v>2</v>
      </c>
      <c r="S26" s="3">
        <f t="shared" si="4"/>
        <v>3.6</v>
      </c>
      <c r="T26" s="3"/>
      <c r="U26" s="3"/>
      <c r="V26" s="3"/>
      <c r="W26" s="3"/>
    </row>
    <row r="27" spans="1:23" ht="12.75">
      <c r="A27" s="1" t="s">
        <v>31</v>
      </c>
      <c r="B27" s="3">
        <v>1.1677762295001712</v>
      </c>
      <c r="C27" s="3">
        <v>1.1091551503126114</v>
      </c>
      <c r="D27" s="3">
        <v>1.182724672548904</v>
      </c>
      <c r="E27" s="3">
        <v>1.1555998554557523</v>
      </c>
      <c r="F27" s="3">
        <v>1.1337123095930002</v>
      </c>
      <c r="G27" s="3">
        <v>1.059844221489403</v>
      </c>
      <c r="H27" s="3">
        <v>1.079889165857454</v>
      </c>
      <c r="I27" s="3">
        <v>1.0960114924450022</v>
      </c>
      <c r="J27" s="3">
        <v>1.1098228220206385</v>
      </c>
      <c r="K27" s="3">
        <v>1.1624177968788234</v>
      </c>
      <c r="L27" s="3">
        <v>1.09409426482922</v>
      </c>
      <c r="M27" s="3">
        <v>1.0410273343428116</v>
      </c>
      <c r="N27" s="3"/>
      <c r="O27" s="3">
        <f>AVERAGE(B27:M27)</f>
        <v>1.116006276272816</v>
      </c>
      <c r="P27" s="3">
        <f>STDEV(B27:M27)</f>
        <v>0.04493654241529175</v>
      </c>
      <c r="Q27" s="7">
        <v>1.13</v>
      </c>
      <c r="R27" s="3">
        <v>1</v>
      </c>
      <c r="S27" s="3">
        <f t="shared" si="4"/>
        <v>1.13</v>
      </c>
      <c r="T27" s="3"/>
      <c r="U27" s="3"/>
      <c r="V27" s="3"/>
      <c r="W27" s="3"/>
    </row>
    <row r="28" spans="1:23" ht="12.75">
      <c r="A28" s="1" t="s">
        <v>32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>
        <v>0.15</v>
      </c>
      <c r="R28" s="3">
        <v>2</v>
      </c>
      <c r="S28" s="3">
        <f t="shared" si="4"/>
        <v>0.3</v>
      </c>
      <c r="T28" s="3"/>
      <c r="U28" s="3"/>
      <c r="V28" s="3"/>
      <c r="W28" s="3"/>
    </row>
    <row r="29" spans="1:23" ht="12.75">
      <c r="A29" s="1" t="s">
        <v>33</v>
      </c>
      <c r="B29" s="3">
        <v>0.1706532785000693</v>
      </c>
      <c r="C29" s="3">
        <v>0.05989801891848825</v>
      </c>
      <c r="D29" s="3">
        <v>0.06847667961036775</v>
      </c>
      <c r="E29" s="3">
        <v>0.017134520604652516</v>
      </c>
      <c r="F29" s="3">
        <v>0.06857805070257084</v>
      </c>
      <c r="G29" s="3">
        <v>0.08567863357968857</v>
      </c>
      <c r="H29" s="3">
        <v>0.08548035163234459</v>
      </c>
      <c r="I29" s="3">
        <v>0.08498599850705353</v>
      </c>
      <c r="J29" s="3">
        <v>0.042593841451384326</v>
      </c>
      <c r="K29" s="3">
        <v>0.05120725550118204</v>
      </c>
      <c r="L29" s="3">
        <v>0.03393493378428887</v>
      </c>
      <c r="M29" s="3">
        <v>0.07738827460459267</v>
      </c>
      <c r="N29" s="3"/>
      <c r="O29" s="3">
        <f>AVERAGE(B29:M29)</f>
        <v>0.07050081978305694</v>
      </c>
      <c r="P29" s="3">
        <f>STDEV(B29:M29)</f>
        <v>0.0383747139396423</v>
      </c>
      <c r="Q29" s="7">
        <v>0.08</v>
      </c>
      <c r="R29" s="3">
        <v>1</v>
      </c>
      <c r="S29" s="3">
        <f t="shared" si="4"/>
        <v>0.08</v>
      </c>
      <c r="T29" s="3"/>
      <c r="U29" s="3"/>
      <c r="V29" s="3"/>
      <c r="W29" s="3"/>
    </row>
    <row r="30" spans="1:23" ht="12.75">
      <c r="A30" s="1" t="s">
        <v>34</v>
      </c>
      <c r="B30" s="3" t="s">
        <v>34</v>
      </c>
      <c r="C30" s="3" t="s">
        <v>34</v>
      </c>
      <c r="D30" s="3" t="s">
        <v>34</v>
      </c>
      <c r="E30" s="3" t="s">
        <v>34</v>
      </c>
      <c r="F30" s="3" t="s">
        <v>34</v>
      </c>
      <c r="G30" s="3" t="s">
        <v>34</v>
      </c>
      <c r="H30" s="3" t="s">
        <v>34</v>
      </c>
      <c r="I30" s="3" t="s">
        <v>34</v>
      </c>
      <c r="J30" s="3" t="s">
        <v>34</v>
      </c>
      <c r="K30" s="3" t="s">
        <v>34</v>
      </c>
      <c r="L30" s="3" t="s">
        <v>34</v>
      </c>
      <c r="M30" s="3" t="s">
        <v>34</v>
      </c>
      <c r="N30" s="3"/>
      <c r="O30" s="3"/>
      <c r="P30" s="3"/>
      <c r="Q30" s="3"/>
      <c r="R30" s="3"/>
      <c r="S30" s="10">
        <f>SUM(S21:S29)</f>
        <v>144.00000000000003</v>
      </c>
      <c r="T30" s="3"/>
      <c r="U30" s="3"/>
      <c r="V30" s="3"/>
      <c r="W30" s="3"/>
    </row>
    <row r="31" spans="2:23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>
      <c r="A32" s="1" t="s">
        <v>38</v>
      </c>
      <c r="B32" s="3">
        <v>40.92192153148226</v>
      </c>
      <c r="C32" s="3">
        <v>41.8027691307212</v>
      </c>
      <c r="D32" s="3">
        <v>41.610542539903086</v>
      </c>
      <c r="E32" s="3">
        <v>42.04406179460314</v>
      </c>
      <c r="F32" s="3">
        <v>42.062975041569686</v>
      </c>
      <c r="G32" s="3">
        <v>42.15834441915215</v>
      </c>
      <c r="H32" s="3">
        <v>41.63459865731914</v>
      </c>
      <c r="I32" s="3">
        <v>40.226775356799365</v>
      </c>
      <c r="J32" s="3">
        <v>40.75669194818909</v>
      </c>
      <c r="K32" s="3">
        <v>41.08753450322132</v>
      </c>
      <c r="L32" s="3">
        <v>39.87492076130474</v>
      </c>
      <c r="M32" s="3">
        <v>42.92258082967023</v>
      </c>
      <c r="N32" s="3"/>
      <c r="O32" s="3">
        <f>AVERAGE(B32:M32)</f>
        <v>41.42530970949461</v>
      </c>
      <c r="P32" s="3">
        <f>STDEV(B32:M32)</f>
        <v>0.8761461342918865</v>
      </c>
      <c r="Q32" s="3"/>
      <c r="T32" s="3"/>
      <c r="U32" s="3"/>
      <c r="V32" s="3"/>
      <c r="W32" s="3"/>
    </row>
    <row r="33" spans="1:23" ht="12.75">
      <c r="A33" s="1" t="s">
        <v>39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40</v>
      </c>
      <c r="Q33" s="7">
        <f>O32/2</f>
        <v>20.712654854747306</v>
      </c>
      <c r="R33" s="3"/>
      <c r="S33" s="3"/>
      <c r="T33" s="3"/>
      <c r="U33" s="3"/>
      <c r="V33" s="3"/>
      <c r="W33" s="3"/>
    </row>
    <row r="34" spans="2:23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ht="20.25">
      <c r="B35" s="3" t="s">
        <v>27</v>
      </c>
      <c r="C35" s="3"/>
      <c r="D35" s="6" t="s">
        <v>37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3" ht="20.25">
      <c r="B36" s="3" t="s">
        <v>28</v>
      </c>
      <c r="C36" s="3"/>
      <c r="D36" s="6" t="s">
        <v>78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 t="s">
        <v>77</v>
      </c>
      <c r="T36" s="3"/>
      <c r="U36" s="3"/>
      <c r="V36" s="3"/>
      <c r="W36" s="3"/>
    </row>
    <row r="37" spans="15:16" ht="12.75">
      <c r="O37" s="3"/>
      <c r="P37" s="3"/>
    </row>
    <row r="38" spans="1:19" ht="12.75">
      <c r="A38" s="1" t="s">
        <v>41</v>
      </c>
      <c r="B38" s="1" t="s">
        <v>42</v>
      </c>
      <c r="C38" s="1" t="s">
        <v>43</v>
      </c>
      <c r="D38" s="1" t="s">
        <v>44</v>
      </c>
      <c r="E38" s="1" t="s">
        <v>45</v>
      </c>
      <c r="F38" s="1" t="s">
        <v>46</v>
      </c>
      <c r="G38" s="1" t="s">
        <v>47</v>
      </c>
      <c r="H38" s="1" t="s">
        <v>48</v>
      </c>
      <c r="Q38" s="11"/>
      <c r="R38" s="3"/>
      <c r="S38" s="3"/>
    </row>
    <row r="39" spans="1:8" ht="12.75">
      <c r="A39" s="1" t="s">
        <v>49</v>
      </c>
      <c r="B39" s="1" t="s">
        <v>50</v>
      </c>
      <c r="C39" s="1" t="s">
        <v>51</v>
      </c>
      <c r="D39" s="1">
        <v>20</v>
      </c>
      <c r="E39" s="1">
        <v>10</v>
      </c>
      <c r="F39" s="1">
        <v>800</v>
      </c>
      <c r="G39" s="1">
        <v>-800</v>
      </c>
      <c r="H39" s="1" t="s">
        <v>52</v>
      </c>
    </row>
    <row r="40" spans="1:19" ht="12.75">
      <c r="A40" s="1" t="s">
        <v>49</v>
      </c>
      <c r="B40" s="1" t="s">
        <v>33</v>
      </c>
      <c r="C40" s="1" t="s">
        <v>51</v>
      </c>
      <c r="D40" s="1">
        <v>20</v>
      </c>
      <c r="E40" s="1">
        <v>10</v>
      </c>
      <c r="F40" s="1">
        <v>600</v>
      </c>
      <c r="G40" s="1">
        <v>-600</v>
      </c>
      <c r="H40" s="1" t="s">
        <v>53</v>
      </c>
      <c r="Q40" s="11"/>
      <c r="R40" s="3"/>
      <c r="S40" s="3"/>
    </row>
    <row r="41" spans="1:19" ht="12.75">
      <c r="A41" s="1" t="s">
        <v>49</v>
      </c>
      <c r="B41" s="1" t="s">
        <v>35</v>
      </c>
      <c r="C41" s="1" t="s">
        <v>51</v>
      </c>
      <c r="D41" s="1">
        <v>20</v>
      </c>
      <c r="E41" s="1">
        <v>10</v>
      </c>
      <c r="F41" s="1">
        <v>600</v>
      </c>
      <c r="G41" s="1">
        <v>-600</v>
      </c>
      <c r="H41" s="1" t="s">
        <v>54</v>
      </c>
      <c r="Q41" s="12"/>
      <c r="R41" s="3"/>
      <c r="S41" s="3"/>
    </row>
    <row r="42" spans="1:19" ht="12.75">
      <c r="A42" s="1" t="s">
        <v>49</v>
      </c>
      <c r="B42" s="1" t="s">
        <v>50</v>
      </c>
      <c r="C42" s="1" t="s">
        <v>51</v>
      </c>
      <c r="D42" s="1">
        <v>20</v>
      </c>
      <c r="E42" s="1">
        <v>10</v>
      </c>
      <c r="F42" s="1">
        <v>600</v>
      </c>
      <c r="G42" s="1">
        <v>-700</v>
      </c>
      <c r="H42" s="1" t="s">
        <v>52</v>
      </c>
      <c r="Q42" s="12"/>
      <c r="R42" s="3"/>
      <c r="S42" s="3"/>
    </row>
    <row r="43" spans="1:19" ht="12.75">
      <c r="A43" s="1" t="s">
        <v>49</v>
      </c>
      <c r="B43" s="1" t="s">
        <v>30</v>
      </c>
      <c r="C43" s="1" t="s">
        <v>51</v>
      </c>
      <c r="D43" s="1">
        <v>20</v>
      </c>
      <c r="E43" s="1">
        <v>10</v>
      </c>
      <c r="F43" s="1">
        <v>600</v>
      </c>
      <c r="G43" s="1">
        <v>-600</v>
      </c>
      <c r="H43" s="1" t="s">
        <v>54</v>
      </c>
      <c r="Q43" s="12"/>
      <c r="R43" s="3"/>
      <c r="S43" s="3"/>
    </row>
    <row r="44" spans="1:19" ht="12.75">
      <c r="A44" s="1" t="s">
        <v>49</v>
      </c>
      <c r="B44" s="1" t="s">
        <v>29</v>
      </c>
      <c r="C44" s="1" t="s">
        <v>51</v>
      </c>
      <c r="D44" s="1">
        <v>20</v>
      </c>
      <c r="E44" s="1">
        <v>10</v>
      </c>
      <c r="F44" s="1">
        <v>600</v>
      </c>
      <c r="G44" s="1">
        <v>-600</v>
      </c>
      <c r="H44" s="1" t="s">
        <v>55</v>
      </c>
      <c r="Q44" s="12"/>
      <c r="R44" s="3"/>
      <c r="S44" s="3"/>
    </row>
    <row r="45" spans="1:8" ht="12.75">
      <c r="A45" s="1" t="s">
        <v>56</v>
      </c>
      <c r="B45" s="1" t="s">
        <v>57</v>
      </c>
      <c r="C45" s="1" t="s">
        <v>51</v>
      </c>
      <c r="D45" s="1">
        <v>20</v>
      </c>
      <c r="E45" s="1">
        <v>10</v>
      </c>
      <c r="F45" s="1">
        <v>600</v>
      </c>
      <c r="G45" s="1">
        <v>-600</v>
      </c>
      <c r="H45" s="1" t="s">
        <v>58</v>
      </c>
    </row>
    <row r="46" spans="1:19" ht="12.75">
      <c r="A46" s="1" t="s">
        <v>56</v>
      </c>
      <c r="B46" s="1" t="s">
        <v>31</v>
      </c>
      <c r="C46" s="1" t="s">
        <v>51</v>
      </c>
      <c r="D46" s="1">
        <v>20</v>
      </c>
      <c r="E46" s="1">
        <v>10</v>
      </c>
      <c r="F46" s="1">
        <v>600</v>
      </c>
      <c r="G46" s="1">
        <v>-600</v>
      </c>
      <c r="H46" s="1" t="s">
        <v>59</v>
      </c>
      <c r="Q46" s="11"/>
      <c r="R46" s="3"/>
      <c r="S46" s="3"/>
    </row>
    <row r="47" spans="1:19" ht="12.75">
      <c r="A47" s="1" t="s">
        <v>56</v>
      </c>
      <c r="B47" s="1" t="s">
        <v>32</v>
      </c>
      <c r="C47" s="1" t="s">
        <v>51</v>
      </c>
      <c r="D47" s="1">
        <v>20</v>
      </c>
      <c r="E47" s="1">
        <v>10</v>
      </c>
      <c r="F47" s="1">
        <v>600</v>
      </c>
      <c r="G47" s="1">
        <v>-600</v>
      </c>
      <c r="H47" s="1" t="s">
        <v>54</v>
      </c>
      <c r="Q47" s="11"/>
      <c r="R47" s="3"/>
      <c r="S47" s="3"/>
    </row>
    <row r="48" spans="1:19" ht="12.75">
      <c r="A48" s="1" t="s">
        <v>56</v>
      </c>
      <c r="B48" s="1" t="s">
        <v>60</v>
      </c>
      <c r="C48" s="1" t="s">
        <v>51</v>
      </c>
      <c r="D48" s="1">
        <v>20</v>
      </c>
      <c r="E48" s="1">
        <v>10</v>
      </c>
      <c r="F48" s="1">
        <v>0</v>
      </c>
      <c r="G48" s="1">
        <v>-500</v>
      </c>
      <c r="H48" s="1" t="s">
        <v>61</v>
      </c>
      <c r="Q48" s="11"/>
      <c r="R48" s="3"/>
      <c r="S48" s="3"/>
    </row>
    <row r="49" spans="1:19" ht="12.75">
      <c r="A49" s="1" t="s">
        <v>62</v>
      </c>
      <c r="B49" s="1" t="s">
        <v>63</v>
      </c>
      <c r="C49" s="1" t="s">
        <v>51</v>
      </c>
      <c r="D49" s="1">
        <v>20</v>
      </c>
      <c r="E49" s="1">
        <v>10</v>
      </c>
      <c r="F49" s="1">
        <v>500</v>
      </c>
      <c r="G49" s="1">
        <v>-500</v>
      </c>
      <c r="H49" s="1" t="s">
        <v>64</v>
      </c>
      <c r="Q49" s="11"/>
      <c r="R49" s="3"/>
      <c r="S49" s="3"/>
    </row>
    <row r="50" spans="1:19" ht="12.75">
      <c r="A50" s="1" t="s">
        <v>62</v>
      </c>
      <c r="B50" s="1" t="s">
        <v>65</v>
      </c>
      <c r="C50" s="1" t="s">
        <v>51</v>
      </c>
      <c r="D50" s="1">
        <v>20</v>
      </c>
      <c r="E50" s="1">
        <v>10</v>
      </c>
      <c r="F50" s="1">
        <v>500</v>
      </c>
      <c r="G50" s="1">
        <v>-500</v>
      </c>
      <c r="H50" s="1" t="s">
        <v>66</v>
      </c>
      <c r="R50" s="3"/>
      <c r="S50" s="3"/>
    </row>
    <row r="51" spans="1:8" ht="12.75">
      <c r="A51" s="1" t="s">
        <v>62</v>
      </c>
      <c r="B51" s="1" t="s">
        <v>67</v>
      </c>
      <c r="C51" s="1" t="s">
        <v>51</v>
      </c>
      <c r="D51" s="1">
        <v>20</v>
      </c>
      <c r="E51" s="1">
        <v>10</v>
      </c>
      <c r="F51" s="1">
        <v>500</v>
      </c>
      <c r="G51" s="1">
        <v>-500</v>
      </c>
      <c r="H51" s="1" t="s">
        <v>68</v>
      </c>
    </row>
    <row r="53" ht="12.75">
      <c r="A53" s="1" t="s">
        <v>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2008-08-13T01:27:26Z</dcterms:created>
  <dcterms:modified xsi:type="dcterms:W3CDTF">2008-08-13T18:13:58Z</dcterms:modified>
  <cp:category/>
  <cp:version/>
  <cp:contentType/>
  <cp:contentStatus/>
</cp:coreProperties>
</file>