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885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<sst xmlns="http://schemas.openxmlformats.org/spreadsheetml/2006/main" count="138" uniqueCount="79">
  <si>
    <t>Num</t>
  </si>
  <si>
    <t xml:space="preserve">#55 </t>
  </si>
  <si>
    <t xml:space="preserve">#56 </t>
  </si>
  <si>
    <t xml:space="preserve">#57 </t>
  </si>
  <si>
    <t xml:space="preserve">#58 </t>
  </si>
  <si>
    <t xml:space="preserve">#59 </t>
  </si>
  <si>
    <t xml:space="preserve">#60 </t>
  </si>
  <si>
    <t xml:space="preserve">#61 </t>
  </si>
  <si>
    <t xml:space="preserve">#62 </t>
  </si>
  <si>
    <t xml:space="preserve">#63 </t>
  </si>
  <si>
    <t xml:space="preserve">#64 </t>
  </si>
  <si>
    <t xml:space="preserve">       F</t>
  </si>
  <si>
    <t xml:space="preserve">    Na2O</t>
  </si>
  <si>
    <t xml:space="preserve">      Cl</t>
  </si>
  <si>
    <t xml:space="preserve">     K2O</t>
  </si>
  <si>
    <t xml:space="preserve">     MgO</t>
  </si>
  <si>
    <t xml:space="preserve">   Al2O3</t>
  </si>
  <si>
    <t xml:space="preserve">    SiO2</t>
  </si>
  <si>
    <t xml:space="preserve">     CaO</t>
  </si>
  <si>
    <t xml:space="preserve">    TiO2</t>
  </si>
  <si>
    <t xml:space="preserve">     MnO</t>
  </si>
  <si>
    <t xml:space="preserve">   Cr2O3</t>
  </si>
  <si>
    <t xml:space="preserve">     FeO</t>
  </si>
  <si>
    <t>Total</t>
  </si>
  <si>
    <t>Fe</t>
  </si>
  <si>
    <t>Al</t>
  </si>
  <si>
    <t>Mg</t>
  </si>
  <si>
    <t>Mn</t>
  </si>
  <si>
    <t>Na</t>
  </si>
  <si>
    <t xml:space="preserve"> </t>
  </si>
  <si>
    <t>Si</t>
  </si>
  <si>
    <t>not present in the wds scan; not in totals</t>
  </si>
  <si>
    <t>Fe3</t>
  </si>
  <si>
    <t>Fe2</t>
  </si>
  <si>
    <t>traces</t>
  </si>
  <si>
    <t>Fe tot</t>
  </si>
  <si>
    <t>average</t>
  </si>
  <si>
    <t>stdev</t>
  </si>
  <si>
    <t>in formula</t>
  </si>
  <si>
    <t>(+) charges</t>
  </si>
  <si>
    <t>Cation numbers normalized to 22 O</t>
  </si>
  <si>
    <t>ideal</t>
  </si>
  <si>
    <t>measured</t>
  </si>
  <si>
    <t>Totals</t>
  </si>
  <si>
    <t>Li**</t>
  </si>
  <si>
    <t>** by difference Li=2-sum(Na+Ca+K+Mn)</t>
  </si>
  <si>
    <r>
      <t>Li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)Si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</si>
  <si>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r>
      <t>(Li</t>
    </r>
    <r>
      <rPr>
        <vertAlign val="subscript"/>
        <sz val="14"/>
        <rFont val="Times New Roman"/>
        <family val="1"/>
      </rPr>
      <t>1.93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□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1.52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1.48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1.91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)Si</t>
    </r>
    <r>
      <rPr>
        <vertAlign val="subscript"/>
        <sz val="14"/>
        <rFont val="Times New Roman"/>
        <family val="1"/>
      </rPr>
      <t>8.00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</si>
  <si>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Li estimated by difference Li=2-(Na+K+Ca+Mn) and charge balance; OH by charge balance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</si>
  <si>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</si>
  <si>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</si>
  <si>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</si>
  <si>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</si>
  <si>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</si>
  <si>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</si>
  <si>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</si>
  <si>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</si>
  <si>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</si>
  <si>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F</t>
  </si>
  <si>
    <t>Ka</t>
  </si>
  <si>
    <t>MgF2</t>
  </si>
  <si>
    <t>albite-Cr</t>
  </si>
  <si>
    <t>diopside</t>
  </si>
  <si>
    <t>anor-hk</t>
  </si>
  <si>
    <t>PET</t>
  </si>
  <si>
    <t>Cl</t>
  </si>
  <si>
    <t>scap-s</t>
  </si>
  <si>
    <t>K</t>
  </si>
  <si>
    <t>kspar-OR1</t>
  </si>
  <si>
    <t>Ca</t>
  </si>
  <si>
    <t>Ti</t>
  </si>
  <si>
    <t>rutile1</t>
  </si>
  <si>
    <t>LIF</t>
  </si>
  <si>
    <t>rhod-791</t>
  </si>
  <si>
    <t>fayalite</t>
  </si>
  <si>
    <t>Zn</t>
  </si>
  <si>
    <t>willemite2</t>
  </si>
  <si>
    <t>15 kV, 10 nA, spot: 10 microns</t>
  </si>
  <si>
    <t xml:space="preserve">ferroholmquistite R070005                                  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</si>
</sst>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9">
    <font>
      <sz val="10"/>
      <name val="Courier New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  <xf numFmtId="2" fontId="2" fillId="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7.375" style="2" customWidth="1"/>
    <col min="2" max="16384" width="5.25390625" style="2" customWidth="1"/>
  </cols>
  <sheetData>
    <row r="1" spans="1:3" ht="15.75">
      <c r="A1" s="13" t="s">
        <v>78</v>
      </c>
      <c r="B1" s="1"/>
      <c r="C1" s="1"/>
    </row>
    <row r="3" spans="1:14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M3" s="2" t="s">
        <v>36</v>
      </c>
      <c r="N3" s="2" t="s">
        <v>37</v>
      </c>
    </row>
    <row r="4" spans="1:18" ht="12.75">
      <c r="A4" s="2" t="s">
        <v>17</v>
      </c>
      <c r="B4" s="3">
        <v>59.55</v>
      </c>
      <c r="C4" s="3">
        <v>59.77</v>
      </c>
      <c r="D4" s="3">
        <v>59.61</v>
      </c>
      <c r="E4" s="3">
        <v>60.07</v>
      </c>
      <c r="F4" s="3">
        <v>59.78</v>
      </c>
      <c r="G4" s="3">
        <v>59.65</v>
      </c>
      <c r="H4" s="3">
        <v>59.68</v>
      </c>
      <c r="I4" s="3">
        <v>59.94</v>
      </c>
      <c r="J4" s="3">
        <v>59.98</v>
      </c>
      <c r="K4" s="3">
        <v>59.52</v>
      </c>
      <c r="L4" s="3"/>
      <c r="M4" s="3">
        <f>AVERAGE(B4:K4)</f>
        <v>59.754999999999995</v>
      </c>
      <c r="N4" s="3">
        <f>STDEV(B4:K4)</f>
        <v>0.18851760896232841</v>
      </c>
      <c r="O4" s="3"/>
      <c r="P4" s="3"/>
      <c r="R4" s="3"/>
    </row>
    <row r="5" spans="1:18" ht="12.75">
      <c r="A5" s="2" t="s">
        <v>22</v>
      </c>
      <c r="B5" s="3">
        <v>14.57</v>
      </c>
      <c r="C5" s="3">
        <v>14.42</v>
      </c>
      <c r="D5" s="3">
        <v>14.66</v>
      </c>
      <c r="E5" s="3">
        <v>14.08</v>
      </c>
      <c r="F5" s="3">
        <v>14.25</v>
      </c>
      <c r="G5" s="3">
        <v>14.18</v>
      </c>
      <c r="H5" s="3">
        <v>14.31</v>
      </c>
      <c r="I5" s="3">
        <v>14.17</v>
      </c>
      <c r="J5" s="3">
        <v>14.37</v>
      </c>
      <c r="K5" s="3">
        <v>14.02</v>
      </c>
      <c r="L5" s="3"/>
      <c r="M5" s="3">
        <f>AVERAGE(B5:K5)</f>
        <v>14.303</v>
      </c>
      <c r="N5" s="3">
        <f>STDEV(B5:K5)</f>
        <v>0.20613102629157545</v>
      </c>
      <c r="O5" s="3"/>
      <c r="P5" s="3"/>
      <c r="R5" s="3"/>
    </row>
    <row r="6" spans="1:18" ht="12.75">
      <c r="A6" s="2" t="s">
        <v>16</v>
      </c>
      <c r="B6" s="3">
        <v>11.69</v>
      </c>
      <c r="C6" s="3">
        <v>11.74</v>
      </c>
      <c r="D6" s="3">
        <v>11.91</v>
      </c>
      <c r="E6" s="3">
        <v>11.93</v>
      </c>
      <c r="F6" s="3">
        <v>12.39</v>
      </c>
      <c r="G6" s="3">
        <v>12.08</v>
      </c>
      <c r="H6" s="3">
        <v>12.44</v>
      </c>
      <c r="I6" s="3">
        <v>12.1</v>
      </c>
      <c r="J6" s="3">
        <v>12.1</v>
      </c>
      <c r="K6" s="3">
        <v>12.23</v>
      </c>
      <c r="L6" s="3"/>
      <c r="M6" s="3">
        <f>AVERAGE(B6:K6)</f>
        <v>12.061</v>
      </c>
      <c r="N6" s="3">
        <f>STDEV(B6:K6)</f>
        <v>0.25044183179155327</v>
      </c>
      <c r="O6" s="3"/>
      <c r="P6" s="3"/>
      <c r="R6" s="3"/>
    </row>
    <row r="7" spans="1:18" ht="12.75">
      <c r="A7" s="2" t="s">
        <v>15</v>
      </c>
      <c r="B7" s="3">
        <v>7.45</v>
      </c>
      <c r="C7" s="3">
        <v>7.4</v>
      </c>
      <c r="D7" s="3">
        <v>7.47</v>
      </c>
      <c r="E7" s="3">
        <v>7.33</v>
      </c>
      <c r="F7" s="3">
        <v>7.5</v>
      </c>
      <c r="G7" s="3">
        <v>7.4</v>
      </c>
      <c r="H7" s="3">
        <v>7.4</v>
      </c>
      <c r="I7" s="3">
        <v>7.37</v>
      </c>
      <c r="J7" s="3">
        <v>7.4</v>
      </c>
      <c r="K7" s="3">
        <v>7.39</v>
      </c>
      <c r="L7" s="3"/>
      <c r="M7" s="3">
        <f>AVERAGE(B7:K7)</f>
        <v>7.411</v>
      </c>
      <c r="N7" s="3">
        <f>STDEV(B7:K7)</f>
        <v>0.049542350009231344</v>
      </c>
      <c r="O7" s="3"/>
      <c r="P7" s="3"/>
      <c r="R7" s="3"/>
    </row>
    <row r="8" spans="1:18" ht="12.75">
      <c r="A8" s="2" t="s">
        <v>20</v>
      </c>
      <c r="B8" s="3">
        <v>0.15</v>
      </c>
      <c r="C8" s="3">
        <v>0.15</v>
      </c>
      <c r="D8" s="3">
        <v>0.16</v>
      </c>
      <c r="E8" s="3">
        <v>0.19</v>
      </c>
      <c r="F8" s="3">
        <v>0.17</v>
      </c>
      <c r="G8" s="3">
        <v>0.14</v>
      </c>
      <c r="H8" s="3">
        <v>0.13</v>
      </c>
      <c r="I8" s="3">
        <v>0.13</v>
      </c>
      <c r="J8" s="3">
        <v>0.13</v>
      </c>
      <c r="K8" s="3">
        <v>0.16</v>
      </c>
      <c r="L8" s="3"/>
      <c r="M8" s="3">
        <f>AVERAGE(B8:K8)</f>
        <v>0.15099999999999997</v>
      </c>
      <c r="N8" s="3">
        <f>STDEV(B8:K8)</f>
        <v>0.01969207398365628</v>
      </c>
      <c r="O8" s="3" t="s">
        <v>34</v>
      </c>
      <c r="P8" s="3"/>
      <c r="R8" s="3"/>
    </row>
    <row r="9" spans="1:18" ht="12.75">
      <c r="A9" s="2" t="s">
        <v>12</v>
      </c>
      <c r="B9" s="3">
        <v>0.06</v>
      </c>
      <c r="C9" s="3">
        <v>0.15</v>
      </c>
      <c r="D9" s="3">
        <v>0.1</v>
      </c>
      <c r="E9" s="3">
        <v>0.09</v>
      </c>
      <c r="F9" s="3">
        <v>0.15</v>
      </c>
      <c r="G9" s="3">
        <v>0.15</v>
      </c>
      <c r="H9" s="3">
        <v>0.14</v>
      </c>
      <c r="I9" s="3">
        <v>0.13</v>
      </c>
      <c r="J9" s="3">
        <v>0.11</v>
      </c>
      <c r="K9" s="3">
        <v>0.15</v>
      </c>
      <c r="L9" s="3"/>
      <c r="M9" s="3">
        <f>AVERAGE(B9:K9)</f>
        <v>0.123</v>
      </c>
      <c r="N9" s="3">
        <f>STDEV(B9:K9)</f>
        <v>0.03164033993355813</v>
      </c>
      <c r="O9" s="3" t="s">
        <v>34</v>
      </c>
      <c r="P9" s="3"/>
      <c r="R9" s="3"/>
    </row>
    <row r="10" spans="1:18" s="5" customFormat="1" ht="12.75">
      <c r="A10" s="5" t="s">
        <v>18</v>
      </c>
      <c r="B10" s="6">
        <v>0.01</v>
      </c>
      <c r="C10" s="6">
        <v>0.03</v>
      </c>
      <c r="D10" s="6">
        <v>0.02</v>
      </c>
      <c r="E10" s="6">
        <v>0.03</v>
      </c>
      <c r="F10" s="6">
        <v>0</v>
      </c>
      <c r="G10" s="6">
        <v>0</v>
      </c>
      <c r="H10" s="6">
        <v>0.03</v>
      </c>
      <c r="I10" s="6">
        <v>0.02</v>
      </c>
      <c r="J10" s="6">
        <v>0.01</v>
      </c>
      <c r="K10" s="6">
        <v>0.03</v>
      </c>
      <c r="L10" s="6"/>
      <c r="M10" s="6">
        <f>AVERAGE(B10:K10)</f>
        <v>0.018</v>
      </c>
      <c r="N10" s="6">
        <f>STDEV(B10:K10)</f>
        <v>0.012292725943057184</v>
      </c>
      <c r="O10" s="6" t="s">
        <v>31</v>
      </c>
      <c r="P10" s="6"/>
      <c r="Q10" s="6"/>
      <c r="R10" s="6"/>
    </row>
    <row r="11" spans="1:18" s="5" customFormat="1" ht="12.75">
      <c r="A11" s="5" t="s">
        <v>19</v>
      </c>
      <c r="B11" s="6">
        <v>0</v>
      </c>
      <c r="C11" s="6">
        <v>0.03</v>
      </c>
      <c r="D11" s="6">
        <v>0.02</v>
      </c>
      <c r="E11" s="6">
        <v>0</v>
      </c>
      <c r="F11" s="6">
        <v>0.04</v>
      </c>
      <c r="G11" s="6">
        <v>0.03</v>
      </c>
      <c r="H11" s="6">
        <v>0</v>
      </c>
      <c r="I11" s="6">
        <v>0</v>
      </c>
      <c r="J11" s="6">
        <v>0.02</v>
      </c>
      <c r="K11" s="6">
        <v>0.01</v>
      </c>
      <c r="L11" s="6"/>
      <c r="M11" s="6">
        <f>AVERAGE(B11:K11)</f>
        <v>0.015</v>
      </c>
      <c r="N11" s="6">
        <f>STDEV(B11:K11)</f>
        <v>0.015092308563562362</v>
      </c>
      <c r="O11" s="6" t="s">
        <v>31</v>
      </c>
      <c r="P11" s="6"/>
      <c r="Q11" s="6"/>
      <c r="R11" s="6"/>
    </row>
    <row r="12" spans="1:18" s="5" customFormat="1" ht="12.75">
      <c r="A12" s="5" t="s">
        <v>21</v>
      </c>
      <c r="B12" s="6">
        <v>0</v>
      </c>
      <c r="C12" s="6">
        <v>0</v>
      </c>
      <c r="D12" s="6">
        <v>0</v>
      </c>
      <c r="E12" s="6">
        <v>0</v>
      </c>
      <c r="F12" s="6">
        <v>0.01</v>
      </c>
      <c r="G12" s="6">
        <v>0.02</v>
      </c>
      <c r="H12" s="6">
        <v>0</v>
      </c>
      <c r="I12" s="6">
        <v>0.02</v>
      </c>
      <c r="J12" s="6">
        <v>0.03</v>
      </c>
      <c r="K12" s="6">
        <v>0.01</v>
      </c>
      <c r="L12" s="6"/>
      <c r="M12" s="6">
        <f>AVERAGE(B12:K12)</f>
        <v>0.009</v>
      </c>
      <c r="N12" s="6">
        <f>STDEV(B12:K12)</f>
        <v>0.011005049346146118</v>
      </c>
      <c r="O12" s="6" t="s">
        <v>31</v>
      </c>
      <c r="P12" s="6"/>
      <c r="Q12" s="6"/>
      <c r="R12" s="6"/>
    </row>
    <row r="13" spans="1:18" s="5" customFormat="1" ht="12.75">
      <c r="A13" s="5" t="s">
        <v>13</v>
      </c>
      <c r="B13" s="6">
        <v>0</v>
      </c>
      <c r="C13" s="6">
        <v>0.02</v>
      </c>
      <c r="D13" s="6">
        <v>0</v>
      </c>
      <c r="E13" s="6">
        <v>0.01</v>
      </c>
      <c r="F13" s="6">
        <v>0</v>
      </c>
      <c r="G13" s="6">
        <v>0.01</v>
      </c>
      <c r="H13" s="6">
        <v>0.01</v>
      </c>
      <c r="I13" s="6">
        <v>0</v>
      </c>
      <c r="J13" s="6">
        <v>0</v>
      </c>
      <c r="K13" s="6">
        <v>0</v>
      </c>
      <c r="L13" s="6"/>
      <c r="M13" s="6">
        <f>AVERAGE(B13:K13)</f>
        <v>0.005</v>
      </c>
      <c r="N13" s="6">
        <f>STDEV(B13:K13)</f>
        <v>0.007071067811865475</v>
      </c>
      <c r="O13" s="6" t="s">
        <v>31</v>
      </c>
      <c r="P13" s="6"/>
      <c r="Q13" s="6"/>
      <c r="R13" s="6"/>
    </row>
    <row r="14" spans="1:18" s="5" customFormat="1" ht="12.75">
      <c r="A14" s="5" t="s">
        <v>14</v>
      </c>
      <c r="B14" s="6">
        <v>0</v>
      </c>
      <c r="C14" s="6">
        <v>0</v>
      </c>
      <c r="D14" s="6">
        <v>0</v>
      </c>
      <c r="E14" s="6">
        <v>0</v>
      </c>
      <c r="F14" s="6">
        <v>0.01</v>
      </c>
      <c r="G14" s="6">
        <v>0</v>
      </c>
      <c r="H14" s="6">
        <v>0.01</v>
      </c>
      <c r="I14" s="6">
        <v>0</v>
      </c>
      <c r="J14" s="6">
        <v>0</v>
      </c>
      <c r="K14" s="6">
        <v>0.02</v>
      </c>
      <c r="L14" s="6"/>
      <c r="M14" s="6">
        <f>AVERAGE(B14:K14)</f>
        <v>0.004</v>
      </c>
      <c r="N14" s="6">
        <f>STDEV(B14:K14)</f>
        <v>0.006992058987801011</v>
      </c>
      <c r="O14" s="6" t="s">
        <v>31</v>
      </c>
      <c r="P14" s="6"/>
      <c r="Q14" s="6"/>
      <c r="R14" s="6"/>
    </row>
    <row r="15" spans="1:18" s="5" customFormat="1" ht="12.75">
      <c r="A15" s="5" t="s">
        <v>11</v>
      </c>
      <c r="B15" s="6">
        <v>0.03</v>
      </c>
      <c r="C15" s="6">
        <v>0.03</v>
      </c>
      <c r="D15" s="6">
        <v>0</v>
      </c>
      <c r="E15" s="6">
        <v>0.1</v>
      </c>
      <c r="F15" s="6">
        <v>0</v>
      </c>
      <c r="G15" s="6">
        <v>0.04</v>
      </c>
      <c r="H15" s="6">
        <v>0.17</v>
      </c>
      <c r="I15" s="6">
        <v>0</v>
      </c>
      <c r="J15" s="6">
        <v>0.04</v>
      </c>
      <c r="K15" s="6">
        <v>0</v>
      </c>
      <c r="L15" s="6"/>
      <c r="M15" s="6">
        <f>AVERAGE(B15:K15)</f>
        <v>0.040999999999999995</v>
      </c>
      <c r="N15" s="6">
        <f>STDEV(B15:K15)</f>
        <v>0.054863466897380815</v>
      </c>
      <c r="O15" s="6" t="s">
        <v>31</v>
      </c>
      <c r="P15" s="6"/>
      <c r="Q15" s="6"/>
      <c r="R15" s="6"/>
    </row>
    <row r="16" spans="1:18" ht="12.75">
      <c r="A16" s="2" t="s">
        <v>23</v>
      </c>
      <c r="B16" s="3">
        <f>SUM(B4:B9)</f>
        <v>93.47000000000001</v>
      </c>
      <c r="C16" s="3">
        <f aca="true" t="shared" si="0" ref="C16:K16">SUM(C4:C9)</f>
        <v>93.63000000000001</v>
      </c>
      <c r="D16" s="3">
        <f t="shared" si="0"/>
        <v>93.90999999999998</v>
      </c>
      <c r="E16" s="3">
        <f t="shared" si="0"/>
        <v>93.69000000000001</v>
      </c>
      <c r="F16" s="3">
        <f t="shared" si="0"/>
        <v>94.24000000000001</v>
      </c>
      <c r="G16" s="3">
        <f t="shared" si="0"/>
        <v>93.60000000000001</v>
      </c>
      <c r="H16" s="3">
        <f t="shared" si="0"/>
        <v>94.1</v>
      </c>
      <c r="I16" s="3">
        <f t="shared" si="0"/>
        <v>93.83999999999999</v>
      </c>
      <c r="J16" s="3">
        <f t="shared" si="0"/>
        <v>94.08999999999999</v>
      </c>
      <c r="K16" s="3">
        <f t="shared" si="0"/>
        <v>93.47000000000001</v>
      </c>
      <c r="L16" s="3"/>
      <c r="M16" s="3">
        <f>AVERAGE(B16:K16)</f>
        <v>93.804</v>
      </c>
      <c r="N16" s="3">
        <f>STDEV(B16:K16)</f>
        <v>0.2748817927719018</v>
      </c>
      <c r="O16" s="3"/>
      <c r="P16" s="3"/>
      <c r="Q16" s="3"/>
      <c r="R16" s="3"/>
    </row>
    <row r="17" spans="2:18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2" t="s">
        <v>40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2" t="s">
        <v>36</v>
      </c>
      <c r="N19" s="2" t="s">
        <v>37</v>
      </c>
      <c r="O19" s="3" t="s">
        <v>38</v>
      </c>
      <c r="P19" s="3"/>
      <c r="Q19" s="3" t="s">
        <v>39</v>
      </c>
      <c r="R19" s="3"/>
    </row>
    <row r="20" spans="1:18" ht="12.75">
      <c r="A20" s="2" t="s">
        <v>30</v>
      </c>
      <c r="B20" s="3">
        <v>8.025490412483558</v>
      </c>
      <c r="C20" s="3">
        <v>8.03468105765468</v>
      </c>
      <c r="D20" s="3">
        <v>8.001165685035497</v>
      </c>
      <c r="E20" s="3">
        <v>8.049290182370845</v>
      </c>
      <c r="F20" s="3">
        <v>7.977872141885171</v>
      </c>
      <c r="G20" s="3">
        <v>8.01111469698386</v>
      </c>
      <c r="H20" s="3">
        <v>7.9768212276960355</v>
      </c>
      <c r="I20" s="3">
        <v>8.023885192906047</v>
      </c>
      <c r="J20" s="3">
        <v>8.015944051473701</v>
      </c>
      <c r="K20" s="3">
        <v>7.999837852680797</v>
      </c>
      <c r="L20" s="3"/>
      <c r="M20" s="3">
        <f>AVERAGE(B20:K20)</f>
        <v>8.01161025011702</v>
      </c>
      <c r="N20" s="3">
        <f>STDEV(B20:K20)</f>
        <v>0.02335859180334961</v>
      </c>
      <c r="O20" s="7">
        <v>8</v>
      </c>
      <c r="P20" s="3">
        <v>4</v>
      </c>
      <c r="Q20" s="3">
        <f>O20*P20</f>
        <v>32</v>
      </c>
      <c r="R20" s="3"/>
    </row>
    <row r="21" spans="1:18" ht="12.75">
      <c r="A21" s="2" t="s">
        <v>25</v>
      </c>
      <c r="B21" s="3">
        <v>1.8567783208350823</v>
      </c>
      <c r="C21" s="3">
        <v>1.8599840246132495</v>
      </c>
      <c r="D21" s="3">
        <v>1.8840899567650076</v>
      </c>
      <c r="E21" s="3">
        <v>1.884066064503464</v>
      </c>
      <c r="F21" s="3">
        <v>1.9487592903953583</v>
      </c>
      <c r="G21" s="3">
        <v>1.9120760739458096</v>
      </c>
      <c r="H21" s="3">
        <v>1.9596438823591018</v>
      </c>
      <c r="I21" s="3">
        <v>1.9090138049863046</v>
      </c>
      <c r="J21" s="3">
        <v>1.9058526370132483</v>
      </c>
      <c r="K21" s="3">
        <v>1.9373159325360554</v>
      </c>
      <c r="L21" s="3"/>
      <c r="M21" s="3">
        <f>AVERAGE(B21:K21)</f>
        <v>1.9057579987952682</v>
      </c>
      <c r="N21" s="3">
        <f>STDEV(B21:K21)</f>
        <v>0.03532946462611605</v>
      </c>
      <c r="O21" s="7">
        <v>1.91</v>
      </c>
      <c r="P21" s="3">
        <v>3</v>
      </c>
      <c r="Q21" s="3">
        <f aca="true" t="shared" si="1" ref="Q21:Q27">O21*P21</f>
        <v>5.7299999999999995</v>
      </c>
      <c r="R21" s="3"/>
    </row>
    <row r="22" spans="1:18" ht="12.75">
      <c r="A22" s="2" t="s">
        <v>32</v>
      </c>
      <c r="B22" s="3">
        <f>2-B21</f>
        <v>0.14322167916491768</v>
      </c>
      <c r="C22" s="3">
        <f aca="true" t="shared" si="2" ref="C22:K22">2-C21</f>
        <v>0.14001597538675048</v>
      </c>
      <c r="D22" s="3">
        <f t="shared" si="2"/>
        <v>0.11591004323499243</v>
      </c>
      <c r="E22" s="3">
        <f t="shared" si="2"/>
        <v>0.11593393549653608</v>
      </c>
      <c r="F22" s="3">
        <f t="shared" si="2"/>
        <v>0.051240709604641665</v>
      </c>
      <c r="G22" s="3">
        <f t="shared" si="2"/>
        <v>0.08792392605419042</v>
      </c>
      <c r="H22" s="3">
        <f t="shared" si="2"/>
        <v>0.04035611764089819</v>
      </c>
      <c r="I22" s="3">
        <f t="shared" si="2"/>
        <v>0.09098619501369543</v>
      </c>
      <c r="J22" s="3">
        <f t="shared" si="2"/>
        <v>0.09414736298675175</v>
      </c>
      <c r="K22" s="3">
        <f t="shared" si="2"/>
        <v>0.06268406746394461</v>
      </c>
      <c r="L22" s="3"/>
      <c r="M22" s="3">
        <f>AVERAGE(B22:K22)</f>
        <v>0.09424200120473188</v>
      </c>
      <c r="N22" s="3">
        <f>STDEV(B22:K22)</f>
        <v>0.03532946462612479</v>
      </c>
      <c r="O22" s="7">
        <v>0.09</v>
      </c>
      <c r="P22" s="3">
        <v>3</v>
      </c>
      <c r="Q22" s="3">
        <f t="shared" si="1"/>
        <v>0.27</v>
      </c>
      <c r="R22" s="3"/>
    </row>
    <row r="23" spans="1:18" ht="12.75">
      <c r="A23" s="2" t="s">
        <v>33</v>
      </c>
      <c r="B23" s="3">
        <f>B31-B22</f>
        <v>1.4989000966646022</v>
      </c>
      <c r="C23" s="3">
        <f>C31-C22</f>
        <v>1.4810722090631572</v>
      </c>
      <c r="D23" s="3">
        <f>D31-D22</f>
        <v>1.5296893031526728</v>
      </c>
      <c r="E23" s="3">
        <f>E31-E22</f>
        <v>1.4618902221888692</v>
      </c>
      <c r="F23" s="3">
        <f>F31-F22</f>
        <v>1.5391433693054137</v>
      </c>
      <c r="G23" s="3">
        <f>G31-G22</f>
        <v>1.5047054664994306</v>
      </c>
      <c r="H23" s="3">
        <f>H31-H22</f>
        <v>1.5591896546598936</v>
      </c>
      <c r="I23" s="3">
        <f>I31-I22</f>
        <v>1.4953448067050177</v>
      </c>
      <c r="J23" s="3">
        <f>J31-J22</f>
        <v>1.5119097236263646</v>
      </c>
      <c r="K23" s="3">
        <f>K31-K22</f>
        <v>1.51319276026741</v>
      </c>
      <c r="L23" s="3"/>
      <c r="M23" s="3">
        <f>AVERAGE(B23:K23)</f>
        <v>1.5095037612132836</v>
      </c>
      <c r="N23" s="3">
        <f>STDEV(B23:K23)</f>
        <v>0.028255554873449665</v>
      </c>
      <c r="O23" s="7">
        <v>1.52</v>
      </c>
      <c r="P23" s="3">
        <v>2</v>
      </c>
      <c r="Q23" s="3">
        <f t="shared" si="1"/>
        <v>3.04</v>
      </c>
      <c r="R23" s="3"/>
    </row>
    <row r="24" spans="1:18" ht="12.75">
      <c r="A24" s="2" t="s">
        <v>26</v>
      </c>
      <c r="B24" s="3">
        <v>1.496768493215561</v>
      </c>
      <c r="C24" s="3">
        <v>1.482947073397206</v>
      </c>
      <c r="D24" s="3">
        <v>1.494731852092431</v>
      </c>
      <c r="E24" s="3">
        <v>1.464240693970168</v>
      </c>
      <c r="F24" s="3">
        <v>1.492110443302826</v>
      </c>
      <c r="G24" s="3">
        <v>1.4815720177625582</v>
      </c>
      <c r="H24" s="3">
        <v>1.474488228742848</v>
      </c>
      <c r="I24" s="3">
        <v>1.470767419877359</v>
      </c>
      <c r="J24" s="3">
        <v>1.4743088793318002</v>
      </c>
      <c r="K24" s="3">
        <v>1.4807142156191275</v>
      </c>
      <c r="L24" s="3"/>
      <c r="M24" s="3">
        <f>AVERAGE(B24:K24)</f>
        <v>1.4812649317311883</v>
      </c>
      <c r="N24" s="3">
        <f>STDEV(B24:K24)</f>
        <v>0.010733661845189786</v>
      </c>
      <c r="O24" s="7">
        <v>1.48</v>
      </c>
      <c r="P24" s="3">
        <v>2</v>
      </c>
      <c r="Q24" s="3">
        <f t="shared" si="1"/>
        <v>2.96</v>
      </c>
      <c r="R24" s="3"/>
    </row>
    <row r="25" spans="1:17" ht="12.75">
      <c r="A25" s="2" t="s">
        <v>28</v>
      </c>
      <c r="B25" s="3">
        <v>0.015677902164910853</v>
      </c>
      <c r="C25" s="3">
        <v>0.039095208191701605</v>
      </c>
      <c r="D25" s="3">
        <v>0.026024418068210445</v>
      </c>
      <c r="E25" s="3">
        <v>0.02338241406690276</v>
      </c>
      <c r="F25" s="3">
        <v>0.03881229335789464</v>
      </c>
      <c r="G25" s="3">
        <v>0.03905895734548052</v>
      </c>
      <c r="H25" s="3">
        <v>0.036280725697378315</v>
      </c>
      <c r="I25" s="3">
        <v>0.0337410198188053</v>
      </c>
      <c r="J25" s="3">
        <v>0.02850281711391591</v>
      </c>
      <c r="K25" s="3">
        <v>0.039089166146287775</v>
      </c>
      <c r="M25" s="3">
        <f>AVERAGE(B25:K25)</f>
        <v>0.0319664921971488</v>
      </c>
      <c r="N25" s="3">
        <f>STDEV(B25:K25)</f>
        <v>0.008211039607507627</v>
      </c>
      <c r="O25" s="1">
        <v>0.03</v>
      </c>
      <c r="P25" s="2">
        <v>1</v>
      </c>
      <c r="Q25" s="3">
        <f t="shared" si="1"/>
        <v>0.03</v>
      </c>
    </row>
    <row r="26" spans="1:17" ht="12.75">
      <c r="A26" s="2" t="s">
        <v>27</v>
      </c>
      <c r="B26" s="3">
        <v>0.017122473652726296</v>
      </c>
      <c r="C26" s="3">
        <v>0.01707898582779723</v>
      </c>
      <c r="D26" s="3">
        <v>0.018190287267296573</v>
      </c>
      <c r="E26" s="3">
        <v>0.02156447981408915</v>
      </c>
      <c r="F26" s="3">
        <v>0.019216111744791604</v>
      </c>
      <c r="G26" s="3">
        <v>0.01592560612464067</v>
      </c>
      <c r="H26" s="3">
        <v>0.014717357176945403</v>
      </c>
      <c r="I26" s="3">
        <v>0.014739975202974348</v>
      </c>
      <c r="J26" s="3">
        <v>0.014715567030852398</v>
      </c>
      <c r="K26" s="3">
        <v>0.018214769410697357</v>
      </c>
      <c r="M26" s="3">
        <f>AVERAGE(B26:K26)</f>
        <v>0.017148561325281104</v>
      </c>
      <c r="N26" s="3">
        <f>STDEV(B26:K26)</f>
        <v>0.0022392889782287015</v>
      </c>
      <c r="O26" s="1">
        <v>0.02</v>
      </c>
      <c r="P26" s="2">
        <v>2</v>
      </c>
      <c r="Q26" s="3">
        <f t="shared" si="1"/>
        <v>0.04</v>
      </c>
    </row>
    <row r="27" spans="1:17" ht="12.75">
      <c r="A27" s="2" t="s">
        <v>44</v>
      </c>
      <c r="B27" s="3">
        <f>2-SUM(B25:B26)</f>
        <v>1.9671996241823628</v>
      </c>
      <c r="C27" s="3">
        <f aca="true" t="shared" si="3" ref="C27:K27">2-SUM(C25:C26)</f>
        <v>1.9438258059805011</v>
      </c>
      <c r="D27" s="3">
        <f t="shared" si="3"/>
        <v>1.955785294664493</v>
      </c>
      <c r="E27" s="3">
        <f t="shared" si="3"/>
        <v>1.9550531061190082</v>
      </c>
      <c r="F27" s="3">
        <f t="shared" si="3"/>
        <v>1.9419715948973137</v>
      </c>
      <c r="G27" s="3">
        <f t="shared" si="3"/>
        <v>1.9450154365298788</v>
      </c>
      <c r="H27" s="3">
        <f t="shared" si="3"/>
        <v>1.9490019171256763</v>
      </c>
      <c r="I27" s="3">
        <f t="shared" si="3"/>
        <v>1.9515190049782203</v>
      </c>
      <c r="J27" s="3">
        <f t="shared" si="3"/>
        <v>1.9567816158552316</v>
      </c>
      <c r="K27" s="3">
        <f t="shared" si="3"/>
        <v>1.942696064443015</v>
      </c>
      <c r="M27" s="3">
        <f>AVERAGE(B27:K27)</f>
        <v>1.95088494647757</v>
      </c>
      <c r="N27" s="3">
        <f>STDEV(B27:K27)</f>
        <v>0.008007374741013916</v>
      </c>
      <c r="O27" s="1">
        <v>1.93</v>
      </c>
      <c r="P27" s="2">
        <v>1</v>
      </c>
      <c r="Q27" s="3">
        <f t="shared" si="1"/>
        <v>1.93</v>
      </c>
    </row>
    <row r="28" spans="1:18" ht="12.75">
      <c r="A28" s="2" t="s">
        <v>43</v>
      </c>
      <c r="B28" s="3" t="s">
        <v>29</v>
      </c>
      <c r="C28" s="3" t="s">
        <v>29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/>
      <c r="M28" s="3"/>
      <c r="N28" s="3"/>
      <c r="O28" s="3"/>
      <c r="P28" s="3"/>
      <c r="Q28" s="8">
        <f>SUM(Q20:Q27)</f>
        <v>46</v>
      </c>
      <c r="R28" s="3"/>
    </row>
    <row r="29" spans="1:18" ht="12.75">
      <c r="A29" s="2" t="s">
        <v>45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9"/>
      <c r="R29" s="3"/>
    </row>
    <row r="30" spans="1:18" ht="12.75">
      <c r="A30" s="2" t="s">
        <v>29</v>
      </c>
      <c r="B30" s="3" t="s">
        <v>29</v>
      </c>
      <c r="C30" s="3" t="s">
        <v>29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/>
      <c r="M30" s="3"/>
      <c r="N30" s="3"/>
      <c r="O30" s="3"/>
      <c r="P30" s="3"/>
      <c r="Q30" s="3"/>
      <c r="R30" s="3"/>
    </row>
    <row r="31" spans="1:18" ht="12.75">
      <c r="A31" s="2" t="s">
        <v>35</v>
      </c>
      <c r="B31" s="3">
        <v>1.64212177582952</v>
      </c>
      <c r="C31" s="3">
        <v>1.6210881844499077</v>
      </c>
      <c r="D31" s="3">
        <v>1.6455993463876653</v>
      </c>
      <c r="E31" s="3">
        <v>1.5778241576854053</v>
      </c>
      <c r="F31" s="3">
        <v>1.5903840789100554</v>
      </c>
      <c r="G31" s="3">
        <v>1.592629392553621</v>
      </c>
      <c r="H31" s="3">
        <v>1.5995457723007918</v>
      </c>
      <c r="I31" s="3">
        <v>1.586331001718713</v>
      </c>
      <c r="J31" s="3">
        <v>1.6060570866131163</v>
      </c>
      <c r="K31" s="3">
        <v>1.5758768277313546</v>
      </c>
      <c r="L31" s="3"/>
      <c r="M31" s="3">
        <f>AVERAGE(B31:K31)</f>
        <v>1.603745762418015</v>
      </c>
      <c r="N31" s="3">
        <f>STDEV(B31:K31)</f>
        <v>0.024949219321448602</v>
      </c>
      <c r="O31" s="7">
        <v>1.6</v>
      </c>
      <c r="P31" s="3">
        <v>2</v>
      </c>
      <c r="Q31" s="3">
        <f>O31*P31</f>
        <v>3.2</v>
      </c>
      <c r="R31" s="3"/>
    </row>
    <row r="32" spans="2:18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7" ht="20.25">
      <c r="A33" s="3" t="s">
        <v>41</v>
      </c>
      <c r="B33" s="3"/>
      <c r="C33" s="4" t="s">
        <v>46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3.25">
      <c r="A34" s="3" t="s">
        <v>42</v>
      </c>
      <c r="B34" s="3"/>
      <c r="C34" s="4" t="s">
        <v>47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 t="s">
        <v>48</v>
      </c>
    </row>
    <row r="35" spans="2:18" ht="18.75"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26" ht="12.75">
      <c r="A36" s="2" t="s">
        <v>49</v>
      </c>
      <c r="B36" s="2" t="s">
        <v>50</v>
      </c>
      <c r="C36" s="2" t="s">
        <v>51</v>
      </c>
      <c r="D36" s="2" t="s">
        <v>52</v>
      </c>
      <c r="E36" s="2" t="s">
        <v>53</v>
      </c>
      <c r="F36" s="2" t="s">
        <v>54</v>
      </c>
      <c r="G36" s="2" t="s">
        <v>55</v>
      </c>
      <c r="H36" s="2" t="s">
        <v>56</v>
      </c>
      <c r="Q36" s="10"/>
      <c r="R36" s="3"/>
      <c r="S36" s="3"/>
      <c r="T36" s="11"/>
      <c r="U36" s="10"/>
      <c r="V36" s="10"/>
      <c r="W36" s="10"/>
      <c r="X36" s="10"/>
      <c r="Y36" s="10"/>
      <c r="Z36" s="10"/>
    </row>
    <row r="37" spans="1:8" ht="12.75">
      <c r="A37" s="2" t="s">
        <v>57</v>
      </c>
      <c r="B37" s="2" t="s">
        <v>58</v>
      </c>
      <c r="C37" s="2" t="s">
        <v>59</v>
      </c>
      <c r="D37" s="2">
        <v>20</v>
      </c>
      <c r="E37" s="2">
        <v>10</v>
      </c>
      <c r="F37" s="2">
        <v>800</v>
      </c>
      <c r="G37" s="2">
        <v>-800</v>
      </c>
      <c r="H37" s="2" t="s">
        <v>60</v>
      </c>
    </row>
    <row r="38" spans="1:26" ht="12.75">
      <c r="A38" s="2" t="s">
        <v>57</v>
      </c>
      <c r="B38" s="2" t="s">
        <v>28</v>
      </c>
      <c r="C38" s="2" t="s">
        <v>59</v>
      </c>
      <c r="D38" s="2">
        <v>20</v>
      </c>
      <c r="E38" s="2">
        <v>10</v>
      </c>
      <c r="F38" s="2">
        <v>600</v>
      </c>
      <c r="G38" s="2">
        <v>-600</v>
      </c>
      <c r="H38" s="2" t="s">
        <v>61</v>
      </c>
      <c r="Q38" s="10"/>
      <c r="R38" s="3"/>
      <c r="S38" s="3"/>
      <c r="T38" s="11"/>
      <c r="U38" s="10"/>
      <c r="V38" s="10"/>
      <c r="W38" s="10"/>
      <c r="X38" s="10"/>
      <c r="Y38" s="10"/>
      <c r="Z38" s="10"/>
    </row>
    <row r="39" spans="1:26" ht="12.75">
      <c r="A39" s="2" t="s">
        <v>57</v>
      </c>
      <c r="B39" s="2" t="s">
        <v>30</v>
      </c>
      <c r="C39" s="2" t="s">
        <v>59</v>
      </c>
      <c r="D39" s="2">
        <v>20</v>
      </c>
      <c r="E39" s="2">
        <v>10</v>
      </c>
      <c r="F39" s="2">
        <v>600</v>
      </c>
      <c r="G39" s="2">
        <v>-600</v>
      </c>
      <c r="H39" s="2" t="s">
        <v>62</v>
      </c>
      <c r="Q39" s="12"/>
      <c r="R39" s="3"/>
      <c r="S39" s="3"/>
      <c r="T39" s="11"/>
      <c r="U39" s="10"/>
      <c r="V39" s="10"/>
      <c r="W39" s="10"/>
      <c r="X39" s="10"/>
      <c r="Y39" s="11"/>
      <c r="Z39" s="10"/>
    </row>
    <row r="40" spans="1:26" ht="12.75">
      <c r="A40" s="2" t="s">
        <v>57</v>
      </c>
      <c r="B40" s="2" t="s">
        <v>58</v>
      </c>
      <c r="C40" s="2" t="s">
        <v>59</v>
      </c>
      <c r="D40" s="2">
        <v>20</v>
      </c>
      <c r="E40" s="2">
        <v>10</v>
      </c>
      <c r="F40" s="2">
        <v>600</v>
      </c>
      <c r="G40" s="2">
        <v>-700</v>
      </c>
      <c r="H40" s="2" t="s">
        <v>60</v>
      </c>
      <c r="Q40" s="12"/>
      <c r="R40" s="3"/>
      <c r="S40" s="3"/>
      <c r="T40" s="11"/>
      <c r="U40" s="10"/>
      <c r="V40" s="10"/>
      <c r="W40" s="10"/>
      <c r="X40" s="10"/>
      <c r="Y40" s="11"/>
      <c r="Z40" s="10"/>
    </row>
    <row r="41" spans="1:26" ht="12.75">
      <c r="A41" s="2" t="s">
        <v>57</v>
      </c>
      <c r="B41" s="2" t="s">
        <v>26</v>
      </c>
      <c r="C41" s="2" t="s">
        <v>59</v>
      </c>
      <c r="D41" s="2">
        <v>20</v>
      </c>
      <c r="E41" s="2">
        <v>10</v>
      </c>
      <c r="F41" s="2">
        <v>600</v>
      </c>
      <c r="G41" s="2">
        <v>-600</v>
      </c>
      <c r="H41" s="2" t="s">
        <v>62</v>
      </c>
      <c r="Q41" s="12"/>
      <c r="R41" s="3"/>
      <c r="S41" s="3"/>
      <c r="T41" s="11"/>
      <c r="U41" s="10"/>
      <c r="V41" s="10"/>
      <c r="W41" s="10"/>
      <c r="X41" s="10"/>
      <c r="Y41" s="11"/>
      <c r="Z41" s="10"/>
    </row>
    <row r="42" spans="1:26" ht="12.75">
      <c r="A42" s="2" t="s">
        <v>57</v>
      </c>
      <c r="B42" s="2" t="s">
        <v>25</v>
      </c>
      <c r="C42" s="2" t="s">
        <v>59</v>
      </c>
      <c r="D42" s="2">
        <v>20</v>
      </c>
      <c r="E42" s="2">
        <v>10</v>
      </c>
      <c r="F42" s="2">
        <v>600</v>
      </c>
      <c r="G42" s="2">
        <v>-600</v>
      </c>
      <c r="H42" s="2" t="s">
        <v>63</v>
      </c>
      <c r="Q42" s="12"/>
      <c r="R42" s="3"/>
      <c r="S42" s="3"/>
      <c r="T42" s="11"/>
      <c r="U42" s="10"/>
      <c r="V42" s="10"/>
      <c r="W42" s="10"/>
      <c r="X42" s="10"/>
      <c r="Y42" s="11"/>
      <c r="Z42" s="10"/>
    </row>
    <row r="43" spans="1:8" ht="12.75">
      <c r="A43" s="2" t="s">
        <v>64</v>
      </c>
      <c r="B43" s="2" t="s">
        <v>65</v>
      </c>
      <c r="C43" s="2" t="s">
        <v>59</v>
      </c>
      <c r="D43" s="2">
        <v>20</v>
      </c>
      <c r="E43" s="2">
        <v>10</v>
      </c>
      <c r="F43" s="2">
        <v>600</v>
      </c>
      <c r="G43" s="2">
        <v>-600</v>
      </c>
      <c r="H43" s="2" t="s">
        <v>66</v>
      </c>
    </row>
    <row r="44" spans="1:26" ht="12.75">
      <c r="A44" s="2" t="s">
        <v>64</v>
      </c>
      <c r="B44" s="2" t="s">
        <v>67</v>
      </c>
      <c r="C44" s="2" t="s">
        <v>59</v>
      </c>
      <c r="D44" s="2">
        <v>20</v>
      </c>
      <c r="E44" s="2">
        <v>10</v>
      </c>
      <c r="F44" s="2">
        <v>600</v>
      </c>
      <c r="G44" s="2">
        <v>-600</v>
      </c>
      <c r="H44" s="2" t="s">
        <v>68</v>
      </c>
      <c r="Q44" s="10"/>
      <c r="R44" s="3"/>
      <c r="S44" s="3"/>
      <c r="T44" s="10"/>
      <c r="U44" s="10"/>
      <c r="V44" s="10"/>
      <c r="W44" s="10"/>
      <c r="X44" s="10"/>
      <c r="Y44" s="10"/>
      <c r="Z44" s="10"/>
    </row>
    <row r="45" spans="1:26" ht="12.75">
      <c r="A45" s="2" t="s">
        <v>64</v>
      </c>
      <c r="B45" s="2" t="s">
        <v>69</v>
      </c>
      <c r="C45" s="2" t="s">
        <v>59</v>
      </c>
      <c r="D45" s="2">
        <v>20</v>
      </c>
      <c r="E45" s="2">
        <v>10</v>
      </c>
      <c r="F45" s="2">
        <v>600</v>
      </c>
      <c r="G45" s="2">
        <v>-600</v>
      </c>
      <c r="H45" s="2" t="s">
        <v>62</v>
      </c>
      <c r="Q45" s="10"/>
      <c r="R45" s="3"/>
      <c r="S45" s="3"/>
      <c r="T45" s="10"/>
      <c r="U45" s="10"/>
      <c r="V45" s="10"/>
      <c r="W45" s="10"/>
      <c r="X45" s="10"/>
      <c r="Y45" s="10"/>
      <c r="Z45" s="10"/>
    </row>
    <row r="46" spans="1:26" ht="12.75">
      <c r="A46" s="2" t="s">
        <v>64</v>
      </c>
      <c r="B46" s="2" t="s">
        <v>70</v>
      </c>
      <c r="C46" s="2" t="s">
        <v>59</v>
      </c>
      <c r="D46" s="2">
        <v>20</v>
      </c>
      <c r="E46" s="2">
        <v>10</v>
      </c>
      <c r="F46" s="2">
        <v>0</v>
      </c>
      <c r="G46" s="2">
        <v>-500</v>
      </c>
      <c r="H46" s="2" t="s">
        <v>71</v>
      </c>
      <c r="Q46" s="10"/>
      <c r="R46" s="3"/>
      <c r="S46" s="3"/>
      <c r="T46" s="10"/>
      <c r="U46" s="10"/>
      <c r="V46" s="10"/>
      <c r="W46" s="10"/>
      <c r="X46" s="10"/>
      <c r="Y46" s="10"/>
      <c r="Z46" s="10"/>
    </row>
    <row r="47" spans="1:26" ht="12.75">
      <c r="A47" s="2" t="s">
        <v>72</v>
      </c>
      <c r="B47" s="2" t="s">
        <v>27</v>
      </c>
      <c r="C47" s="2" t="s">
        <v>59</v>
      </c>
      <c r="D47" s="2">
        <v>20</v>
      </c>
      <c r="E47" s="2">
        <v>10</v>
      </c>
      <c r="F47" s="2">
        <v>500</v>
      </c>
      <c r="G47" s="2">
        <v>-500</v>
      </c>
      <c r="H47" s="2" t="s">
        <v>73</v>
      </c>
      <c r="Q47" s="10"/>
      <c r="R47" s="3"/>
      <c r="S47" s="3"/>
      <c r="T47" s="10"/>
      <c r="U47" s="10"/>
      <c r="V47" s="10"/>
      <c r="W47" s="10"/>
      <c r="X47" s="10"/>
      <c r="Y47" s="10"/>
      <c r="Z47" s="10"/>
    </row>
    <row r="48" spans="1:19" ht="12.75">
      <c r="A48" s="2" t="s">
        <v>72</v>
      </c>
      <c r="B48" s="2" t="s">
        <v>24</v>
      </c>
      <c r="C48" s="2" t="s">
        <v>59</v>
      </c>
      <c r="D48" s="2">
        <v>20</v>
      </c>
      <c r="E48" s="2">
        <v>10</v>
      </c>
      <c r="F48" s="2">
        <v>500</v>
      </c>
      <c r="G48" s="2">
        <v>-500</v>
      </c>
      <c r="H48" s="2" t="s">
        <v>74</v>
      </c>
      <c r="R48" s="3"/>
      <c r="S48" s="3"/>
    </row>
    <row r="49" spans="1:8" ht="12.75">
      <c r="A49" s="2" t="s">
        <v>72</v>
      </c>
      <c r="B49" s="2" t="s">
        <v>75</v>
      </c>
      <c r="C49" s="2" t="s">
        <v>59</v>
      </c>
      <c r="D49" s="2">
        <v>20</v>
      </c>
      <c r="E49" s="2">
        <v>10</v>
      </c>
      <c r="F49" s="2">
        <v>500</v>
      </c>
      <c r="G49" s="2">
        <v>-500</v>
      </c>
      <c r="H49" s="2" t="s">
        <v>76</v>
      </c>
    </row>
    <row r="51" ht="12.75">
      <c r="A51" s="2" t="s">
        <v>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2008-08-11T23:17:14Z</dcterms:created>
  <dcterms:modified xsi:type="dcterms:W3CDTF">2008-08-11T23:57:55Z</dcterms:modified>
  <cp:category/>
  <cp:version/>
  <cp:contentType/>
  <cp:contentStatus/>
</cp:coreProperties>
</file>