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185" windowWidth="13365" windowHeight="1015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<sst xmlns="http://schemas.openxmlformats.org/spreadsheetml/2006/main" count="89" uniqueCount="48">
  <si>
    <t>keserite60870</t>
  </si>
  <si>
    <t>#1</t>
  </si>
  <si>
    <t>#2</t>
  </si>
  <si>
    <t>#3</t>
  </si>
  <si>
    <t>#4</t>
  </si>
  <si>
    <t>#6</t>
  </si>
  <si>
    <t>#7</t>
  </si>
  <si>
    <t>#8</t>
  </si>
  <si>
    <t>#9</t>
  </si>
  <si>
    <t>#11</t>
  </si>
  <si>
    <t>#13</t>
  </si>
  <si>
    <t>#14</t>
  </si>
  <si>
    <t>#15</t>
  </si>
  <si>
    <t>Ox</t>
  </si>
  <si>
    <t>Wt</t>
  </si>
  <si>
    <t>Percents</t>
  </si>
  <si>
    <t>Average</t>
  </si>
  <si>
    <t>Standard</t>
  </si>
  <si>
    <t>S</t>
  </si>
  <si>
    <t>Fe</t>
  </si>
  <si>
    <t>Cu</t>
  </si>
  <si>
    <t>Zn</t>
  </si>
  <si>
    <t>Sn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</si>
  <si>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</si>
  <si>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</si>
  <si>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</si>
  <si>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</si>
  <si>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</si>
  <si>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</si>
  <si>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</si>
  <si>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</si>
  <si>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</si>
  <si>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</si>
  <si>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</si>
  <si>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chalcopy</t>
  </si>
  <si>
    <t>La</t>
  </si>
  <si>
    <t>sn_2</t>
  </si>
  <si>
    <t>LIF</t>
  </si>
  <si>
    <t>zn_2</t>
  </si>
  <si>
    <t>Sum</t>
  </si>
  <si>
    <r>
      <t>Cu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ZnSnS</t>
    </r>
    <r>
      <rPr>
        <vertAlign val="subscript"/>
        <sz val="14"/>
        <rFont val="Times New Roman"/>
        <family val="1"/>
      </rPr>
      <t>4</t>
    </r>
  </si>
  <si>
    <r>
      <t>Cu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(Fe</t>
    </r>
    <r>
      <rPr>
        <vertAlign val="subscript"/>
        <sz val="14"/>
        <rFont val="Times New Roman"/>
        <family val="1"/>
      </rPr>
      <t>0.63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0.37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Sn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4.00</t>
    </r>
  </si>
  <si>
    <t>ideal</t>
  </si>
  <si>
    <t>measured</t>
  </si>
  <si>
    <t>is ferrokesterite</t>
  </si>
  <si>
    <t>Atom weights</t>
  </si>
  <si>
    <t>Atom proportions</t>
  </si>
  <si>
    <t>Atom normalized to 8 apfu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</si>
</sst>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A1">
      <selection activeCell="H21" sqref="H21"/>
    </sheetView>
  </sheetViews>
  <sheetFormatPr defaultColWidth="9.00390625" defaultRowHeight="13.5"/>
  <cols>
    <col min="1" max="16384" width="5.25390625" style="1" customWidth="1"/>
  </cols>
  <sheetData>
    <row r="1" spans="2:14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</row>
    <row r="2" spans="2:13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5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</row>
    <row r="4" spans="1:18" ht="12.75">
      <c r="A4" s="1" t="s">
        <v>18</v>
      </c>
      <c r="B4" s="2">
        <v>29.76</v>
      </c>
      <c r="C4" s="2">
        <v>29.25</v>
      </c>
      <c r="D4" s="2">
        <v>29.78</v>
      </c>
      <c r="E4" s="2">
        <v>29.39</v>
      </c>
      <c r="F4" s="2">
        <v>29.36</v>
      </c>
      <c r="G4" s="2">
        <v>29.41</v>
      </c>
      <c r="H4" s="2">
        <v>29.55</v>
      </c>
      <c r="I4" s="2">
        <v>29.39</v>
      </c>
      <c r="J4" s="2">
        <v>29.26</v>
      </c>
      <c r="K4" s="2">
        <v>29.53</v>
      </c>
      <c r="L4" s="2">
        <v>29.17</v>
      </c>
      <c r="M4" s="2">
        <v>29.15</v>
      </c>
      <c r="N4" s="2"/>
      <c r="O4" s="2">
        <f>AVERAGE(B4:M4)</f>
        <v>29.41666666666667</v>
      </c>
      <c r="P4" s="2">
        <f>STDEV(B4:M4)</f>
        <v>0.20658845049643998</v>
      </c>
      <c r="Q4" s="2"/>
      <c r="R4" s="2"/>
    </row>
    <row r="5" spans="1:18" ht="12.75">
      <c r="A5" s="1" t="s">
        <v>20</v>
      </c>
      <c r="B5" s="2">
        <v>29.4</v>
      </c>
      <c r="C5" s="2">
        <v>29.16</v>
      </c>
      <c r="D5" s="2">
        <v>29.48</v>
      </c>
      <c r="E5" s="2">
        <v>29.09</v>
      </c>
      <c r="F5" s="2">
        <v>29.24</v>
      </c>
      <c r="G5" s="2">
        <v>29.28</v>
      </c>
      <c r="H5" s="2">
        <v>29.53</v>
      </c>
      <c r="I5" s="2">
        <v>29.14</v>
      </c>
      <c r="J5" s="2">
        <v>29.49</v>
      </c>
      <c r="K5" s="2">
        <v>29.27</v>
      </c>
      <c r="L5" s="2">
        <v>29.17</v>
      </c>
      <c r="M5" s="2">
        <v>29.11</v>
      </c>
      <c r="N5" s="2"/>
      <c r="O5" s="2">
        <f>AVERAGE(B5:M5)</f>
        <v>29.28</v>
      </c>
      <c r="P5" s="2">
        <f>STDEV(B5:M5)</f>
        <v>0.15776853010287167</v>
      </c>
      <c r="Q5" s="2"/>
      <c r="R5" s="2"/>
    </row>
    <row r="6" spans="1:18" ht="12.75">
      <c r="A6" s="1" t="s">
        <v>22</v>
      </c>
      <c r="B6" s="2">
        <v>27.14</v>
      </c>
      <c r="C6" s="2">
        <v>26.99</v>
      </c>
      <c r="D6" s="2">
        <v>27.86</v>
      </c>
      <c r="E6" s="2">
        <v>27.36</v>
      </c>
      <c r="F6" s="2">
        <v>26.7</v>
      </c>
      <c r="G6" s="2">
        <v>27.54</v>
      </c>
      <c r="H6" s="2">
        <v>26.9</v>
      </c>
      <c r="I6" s="2">
        <v>27.33</v>
      </c>
      <c r="J6" s="2">
        <v>27.43</v>
      </c>
      <c r="K6" s="2">
        <v>26.9</v>
      </c>
      <c r="L6" s="2">
        <v>27.61</v>
      </c>
      <c r="M6" s="2">
        <v>27.35</v>
      </c>
      <c r="N6" s="2"/>
      <c r="O6" s="2">
        <f>AVERAGE(B6:M6)</f>
        <v>27.25916666666667</v>
      </c>
      <c r="P6" s="2">
        <f>STDEV(B6:M6)</f>
        <v>0.34017263887962434</v>
      </c>
      <c r="Q6" s="2"/>
      <c r="R6" s="2"/>
    </row>
    <row r="7" spans="1:18" ht="12.75">
      <c r="A7" s="1" t="s">
        <v>19</v>
      </c>
      <c r="B7" s="2">
        <v>8.38</v>
      </c>
      <c r="C7" s="2">
        <v>8.21</v>
      </c>
      <c r="D7" s="2">
        <v>8.39</v>
      </c>
      <c r="E7" s="2">
        <v>8.22</v>
      </c>
      <c r="F7" s="2">
        <v>8.21</v>
      </c>
      <c r="G7" s="2">
        <v>8.24</v>
      </c>
      <c r="H7" s="2">
        <v>8.23</v>
      </c>
      <c r="I7" s="2">
        <v>8.25</v>
      </c>
      <c r="J7" s="2">
        <v>8.35</v>
      </c>
      <c r="K7" s="2">
        <v>8.29</v>
      </c>
      <c r="L7" s="2">
        <v>8.2</v>
      </c>
      <c r="M7" s="2">
        <v>8.46</v>
      </c>
      <c r="N7" s="2"/>
      <c r="O7" s="2">
        <f>AVERAGE(B7:M7)</f>
        <v>8.285833333333334</v>
      </c>
      <c r="P7" s="2">
        <f>STDEV(B7:M7)</f>
        <v>0.08732992128425668</v>
      </c>
      <c r="Q7" s="2"/>
      <c r="R7" s="2"/>
    </row>
    <row r="8" spans="1:18" ht="12.75">
      <c r="A8" s="1" t="s">
        <v>21</v>
      </c>
      <c r="B8" s="2">
        <v>5.29</v>
      </c>
      <c r="C8" s="2">
        <v>5.62</v>
      </c>
      <c r="D8" s="2">
        <v>5.55</v>
      </c>
      <c r="E8" s="2">
        <v>5.89</v>
      </c>
      <c r="F8" s="2">
        <v>5.76</v>
      </c>
      <c r="G8" s="2">
        <v>5.32</v>
      </c>
      <c r="H8" s="2">
        <v>5.86</v>
      </c>
      <c r="I8" s="2">
        <v>5.39</v>
      </c>
      <c r="J8" s="2">
        <v>5.43</v>
      </c>
      <c r="K8" s="2">
        <v>5.68</v>
      </c>
      <c r="L8" s="2">
        <v>5.37</v>
      </c>
      <c r="M8" s="2">
        <v>5.46</v>
      </c>
      <c r="N8" s="2"/>
      <c r="O8" s="2">
        <f>AVERAGE(B8:M8)</f>
        <v>5.551666666666666</v>
      </c>
      <c r="P8" s="2">
        <f>STDEV(B8:M8)</f>
        <v>0.20858106483107636</v>
      </c>
      <c r="Q8" s="2"/>
      <c r="R8" s="2"/>
    </row>
    <row r="9" spans="1:18" ht="12.75">
      <c r="A9" s="1" t="s">
        <v>23</v>
      </c>
      <c r="B9" s="2">
        <f>SUM(B4:B8)</f>
        <v>99.97</v>
      </c>
      <c r="C9" s="2">
        <f aca="true" t="shared" si="0" ref="C9:M9">SUM(C4:C8)</f>
        <v>99.22999999999999</v>
      </c>
      <c r="D9" s="2">
        <f t="shared" si="0"/>
        <v>101.06</v>
      </c>
      <c r="E9" s="2">
        <f t="shared" si="0"/>
        <v>99.95</v>
      </c>
      <c r="F9" s="2">
        <f t="shared" si="0"/>
        <v>99.27</v>
      </c>
      <c r="G9" s="2">
        <f t="shared" si="0"/>
        <v>99.78999999999999</v>
      </c>
      <c r="H9" s="2">
        <f t="shared" si="0"/>
        <v>100.07</v>
      </c>
      <c r="I9" s="2">
        <f t="shared" si="0"/>
        <v>99.5</v>
      </c>
      <c r="J9" s="2">
        <f t="shared" si="0"/>
        <v>99.96000000000001</v>
      </c>
      <c r="K9" s="2">
        <f t="shared" si="0"/>
        <v>99.66999999999999</v>
      </c>
      <c r="L9" s="2">
        <f t="shared" si="0"/>
        <v>99.52000000000001</v>
      </c>
      <c r="M9" s="2">
        <f t="shared" si="0"/>
        <v>99.52999999999999</v>
      </c>
      <c r="N9" s="2"/>
      <c r="O9" s="2">
        <f>AVERAGE(B9:M9)</f>
        <v>99.79333333333334</v>
      </c>
      <c r="P9" s="2">
        <f>STDEV(B9:M9)</f>
        <v>0.48627215225588183</v>
      </c>
      <c r="Q9" s="2"/>
      <c r="R9" s="2"/>
    </row>
    <row r="10" spans="2:18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2.75">
      <c r="A11" s="1" t="s">
        <v>45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2.75">
      <c r="A12" s="1" t="s">
        <v>18</v>
      </c>
      <c r="B12" s="2">
        <v>32.065</v>
      </c>
      <c r="C12" s="2">
        <v>32.065</v>
      </c>
      <c r="D12" s="2">
        <v>32.065</v>
      </c>
      <c r="E12" s="2">
        <v>32.065</v>
      </c>
      <c r="F12" s="2">
        <v>32.065</v>
      </c>
      <c r="G12" s="2">
        <v>32.065</v>
      </c>
      <c r="H12" s="2">
        <v>32.065</v>
      </c>
      <c r="I12" s="2">
        <v>32.065</v>
      </c>
      <c r="J12" s="2">
        <v>32.065</v>
      </c>
      <c r="K12" s="2">
        <v>32.065</v>
      </c>
      <c r="L12" s="2">
        <v>32.065</v>
      </c>
      <c r="M12" s="2">
        <v>32.065</v>
      </c>
      <c r="N12" s="2"/>
      <c r="O12" s="2"/>
      <c r="P12" s="2"/>
      <c r="Q12" s="2"/>
      <c r="R12" s="2"/>
    </row>
    <row r="13" spans="1:18" ht="12.75">
      <c r="A13" s="1" t="s">
        <v>20</v>
      </c>
      <c r="B13" s="2">
        <v>63.546</v>
      </c>
      <c r="C13" s="2">
        <v>63.546</v>
      </c>
      <c r="D13" s="2">
        <v>63.546</v>
      </c>
      <c r="E13" s="2">
        <v>63.546</v>
      </c>
      <c r="F13" s="2">
        <v>63.546</v>
      </c>
      <c r="G13" s="2">
        <v>63.546</v>
      </c>
      <c r="H13" s="2">
        <v>63.546</v>
      </c>
      <c r="I13" s="2">
        <v>63.546</v>
      </c>
      <c r="J13" s="2">
        <v>63.546</v>
      </c>
      <c r="K13" s="2">
        <v>63.546</v>
      </c>
      <c r="L13" s="2">
        <v>63.546</v>
      </c>
      <c r="M13" s="2">
        <v>63.546</v>
      </c>
      <c r="N13" s="2"/>
      <c r="O13" s="2"/>
      <c r="P13" s="2"/>
      <c r="Q13" s="2"/>
      <c r="R13" s="2"/>
    </row>
    <row r="14" spans="1:18" ht="12.75">
      <c r="A14" s="1" t="s">
        <v>22</v>
      </c>
      <c r="B14" s="2">
        <v>118.71</v>
      </c>
      <c r="C14" s="2">
        <v>118.71</v>
      </c>
      <c r="D14" s="2">
        <v>118.71</v>
      </c>
      <c r="E14" s="2">
        <v>118.71</v>
      </c>
      <c r="F14" s="2">
        <v>118.71</v>
      </c>
      <c r="G14" s="2">
        <v>118.71</v>
      </c>
      <c r="H14" s="2">
        <v>118.71</v>
      </c>
      <c r="I14" s="2">
        <v>118.71</v>
      </c>
      <c r="J14" s="2">
        <v>118.71</v>
      </c>
      <c r="K14" s="2">
        <v>118.71</v>
      </c>
      <c r="L14" s="2">
        <v>118.71</v>
      </c>
      <c r="M14" s="2">
        <v>118.71</v>
      </c>
      <c r="N14" s="2"/>
      <c r="O14" s="2"/>
      <c r="P14" s="2"/>
      <c r="Q14" s="2"/>
      <c r="R14" s="2"/>
    </row>
    <row r="15" spans="1:18" ht="12.75">
      <c r="A15" s="1" t="s">
        <v>19</v>
      </c>
      <c r="B15" s="2">
        <v>55.845</v>
      </c>
      <c r="C15" s="2">
        <v>55.845</v>
      </c>
      <c r="D15" s="2">
        <v>55.845</v>
      </c>
      <c r="E15" s="2">
        <v>55.845</v>
      </c>
      <c r="F15" s="2">
        <v>55.845</v>
      </c>
      <c r="G15" s="2">
        <v>55.845</v>
      </c>
      <c r="H15" s="2">
        <v>55.845</v>
      </c>
      <c r="I15" s="2">
        <v>55.845</v>
      </c>
      <c r="J15" s="2">
        <v>55.845</v>
      </c>
      <c r="K15" s="2">
        <v>55.845</v>
      </c>
      <c r="L15" s="2">
        <v>55.845</v>
      </c>
      <c r="M15" s="2">
        <v>55.845</v>
      </c>
      <c r="N15" s="2"/>
      <c r="O15" s="2"/>
      <c r="P15" s="2"/>
      <c r="Q15" s="2"/>
      <c r="R15" s="2"/>
    </row>
    <row r="16" spans="1:18" ht="12.75">
      <c r="A16" s="1" t="s">
        <v>21</v>
      </c>
      <c r="B16" s="2">
        <v>65.049</v>
      </c>
      <c r="C16" s="2">
        <v>65.049</v>
      </c>
      <c r="D16" s="2">
        <v>65.049</v>
      </c>
      <c r="E16" s="2">
        <v>65.049</v>
      </c>
      <c r="F16" s="2">
        <v>65.049</v>
      </c>
      <c r="G16" s="2">
        <v>65.049</v>
      </c>
      <c r="H16" s="2">
        <v>65.049</v>
      </c>
      <c r="I16" s="2">
        <v>65.049</v>
      </c>
      <c r="J16" s="2">
        <v>65.049</v>
      </c>
      <c r="K16" s="2">
        <v>65.049</v>
      </c>
      <c r="L16" s="2">
        <v>65.049</v>
      </c>
      <c r="M16" s="2">
        <v>65.049</v>
      </c>
      <c r="N16" s="2"/>
      <c r="O16" s="2"/>
      <c r="P16" s="2"/>
      <c r="Q16" s="2"/>
      <c r="R16" s="2"/>
    </row>
    <row r="17" spans="2:18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1" t="s">
        <v>46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1" t="s">
        <v>18</v>
      </c>
      <c r="B19" s="2">
        <f>B4/B12</f>
        <v>0.9281147668797756</v>
      </c>
      <c r="C19" s="2">
        <f aca="true" t="shared" si="1" ref="C19:M19">C4/C12</f>
        <v>0.9122095743021987</v>
      </c>
      <c r="D19" s="2">
        <f t="shared" si="1"/>
        <v>0.9287384999220335</v>
      </c>
      <c r="E19" s="2">
        <f t="shared" si="1"/>
        <v>0.9165757055980042</v>
      </c>
      <c r="F19" s="2">
        <f t="shared" si="1"/>
        <v>0.9156401060346172</v>
      </c>
      <c r="G19" s="2">
        <f t="shared" si="1"/>
        <v>0.917199438640262</v>
      </c>
      <c r="H19" s="2">
        <f t="shared" si="1"/>
        <v>0.9215655699360674</v>
      </c>
      <c r="I19" s="2">
        <f t="shared" si="1"/>
        <v>0.9165757055980042</v>
      </c>
      <c r="J19" s="2">
        <f t="shared" si="1"/>
        <v>0.9125214408233278</v>
      </c>
      <c r="K19" s="2">
        <f t="shared" si="1"/>
        <v>0.9209418368938096</v>
      </c>
      <c r="L19" s="2">
        <f t="shared" si="1"/>
        <v>0.9097146421331671</v>
      </c>
      <c r="M19" s="2">
        <f t="shared" si="1"/>
        <v>0.9090909090909091</v>
      </c>
      <c r="N19" s="2"/>
      <c r="O19" s="2"/>
      <c r="P19" s="2"/>
      <c r="Q19" s="2"/>
      <c r="R19" s="2"/>
    </row>
    <row r="20" spans="1:18" ht="12.75">
      <c r="A20" s="1" t="s">
        <v>20</v>
      </c>
      <c r="B20" s="2">
        <f aca="true" t="shared" si="2" ref="B20:M20">B5/B13</f>
        <v>0.46265697290152014</v>
      </c>
      <c r="C20" s="2">
        <f t="shared" si="2"/>
        <v>0.45888018128599756</v>
      </c>
      <c r="D20" s="2">
        <f t="shared" si="2"/>
        <v>0.4639159034400277</v>
      </c>
      <c r="E20" s="2">
        <f t="shared" si="2"/>
        <v>0.45777861706480344</v>
      </c>
      <c r="F20" s="2">
        <f t="shared" si="2"/>
        <v>0.46013911182450506</v>
      </c>
      <c r="G20" s="2">
        <f t="shared" si="2"/>
        <v>0.46076857709375885</v>
      </c>
      <c r="H20" s="2">
        <f t="shared" si="2"/>
        <v>0.4647027350265949</v>
      </c>
      <c r="I20" s="2">
        <f t="shared" si="2"/>
        <v>0.45856544865137067</v>
      </c>
      <c r="J20" s="2">
        <f t="shared" si="2"/>
        <v>0.46407326975734114</v>
      </c>
      <c r="K20" s="2">
        <f t="shared" si="2"/>
        <v>0.4606112107764454</v>
      </c>
      <c r="L20" s="2">
        <f t="shared" si="2"/>
        <v>0.459037547603311</v>
      </c>
      <c r="M20" s="2">
        <f t="shared" si="2"/>
        <v>0.45809334969943033</v>
      </c>
      <c r="N20" s="2"/>
      <c r="O20" s="2"/>
      <c r="P20" s="2"/>
      <c r="Q20" s="2"/>
      <c r="R20" s="2"/>
    </row>
    <row r="21" spans="1:18" ht="12.75">
      <c r="A21" s="1" t="s">
        <v>22</v>
      </c>
      <c r="B21" s="2">
        <f aca="true" t="shared" si="3" ref="B21:M21">B6/B14</f>
        <v>0.22862437873810126</v>
      </c>
      <c r="C21" s="2">
        <f t="shared" si="3"/>
        <v>0.2273607952152304</v>
      </c>
      <c r="D21" s="2">
        <f t="shared" si="3"/>
        <v>0.2346895796478814</v>
      </c>
      <c r="E21" s="2">
        <f t="shared" si="3"/>
        <v>0.2304776345716452</v>
      </c>
      <c r="F21" s="2">
        <f t="shared" si="3"/>
        <v>0.2249178670710134</v>
      </c>
      <c r="G21" s="2">
        <f t="shared" si="3"/>
        <v>0.23199393479909022</v>
      </c>
      <c r="H21" s="2">
        <f t="shared" si="3"/>
        <v>0.22660264510150788</v>
      </c>
      <c r="I21" s="2">
        <f t="shared" si="3"/>
        <v>0.230224917867071</v>
      </c>
      <c r="J21" s="2">
        <f t="shared" si="3"/>
        <v>0.23106730688231827</v>
      </c>
      <c r="K21" s="2">
        <f t="shared" si="3"/>
        <v>0.22660264510150788</v>
      </c>
      <c r="L21" s="2">
        <f t="shared" si="3"/>
        <v>0.2325836071097633</v>
      </c>
      <c r="M21" s="2">
        <f t="shared" si="3"/>
        <v>0.2303933956701205</v>
      </c>
      <c r="N21" s="2"/>
      <c r="O21" s="2"/>
      <c r="P21" s="2"/>
      <c r="Q21" s="2"/>
      <c r="R21" s="2"/>
    </row>
    <row r="22" spans="1:18" ht="12.75">
      <c r="A22" s="1" t="s">
        <v>19</v>
      </c>
      <c r="B22" s="2">
        <f aca="true" t="shared" si="4" ref="B22:M22">B7/B15</f>
        <v>0.15005819679469964</v>
      </c>
      <c r="C22" s="2">
        <f t="shared" si="4"/>
        <v>0.14701405676425824</v>
      </c>
      <c r="D22" s="2">
        <f t="shared" si="4"/>
        <v>0.15023726385531383</v>
      </c>
      <c r="E22" s="2">
        <f t="shared" si="4"/>
        <v>0.14719312382487243</v>
      </c>
      <c r="F22" s="2">
        <f t="shared" si="4"/>
        <v>0.14701405676425824</v>
      </c>
      <c r="G22" s="2">
        <f t="shared" si="4"/>
        <v>0.14755125794610083</v>
      </c>
      <c r="H22" s="2">
        <f t="shared" si="4"/>
        <v>0.14737219088548661</v>
      </c>
      <c r="I22" s="2">
        <f t="shared" si="4"/>
        <v>0.147730325006715</v>
      </c>
      <c r="J22" s="2">
        <f t="shared" si="4"/>
        <v>0.149520995612857</v>
      </c>
      <c r="K22" s="2">
        <f t="shared" si="4"/>
        <v>0.1484465932491718</v>
      </c>
      <c r="L22" s="2">
        <f t="shared" si="4"/>
        <v>0.146834989703644</v>
      </c>
      <c r="M22" s="2">
        <f t="shared" si="4"/>
        <v>0.15149073327961324</v>
      </c>
      <c r="N22" s="2"/>
      <c r="O22" s="2"/>
      <c r="P22" s="2"/>
      <c r="Q22" s="2"/>
      <c r="R22" s="2"/>
    </row>
    <row r="23" spans="1:18" ht="12.75">
      <c r="A23" s="1" t="s">
        <v>21</v>
      </c>
      <c r="B23" s="2">
        <f aca="true" t="shared" si="5" ref="B23:M23">B8/B16</f>
        <v>0.08132331012006333</v>
      </c>
      <c r="C23" s="2">
        <f t="shared" si="5"/>
        <v>0.08639640886101246</v>
      </c>
      <c r="D23" s="2">
        <f t="shared" si="5"/>
        <v>0.08532029700687173</v>
      </c>
      <c r="E23" s="2">
        <f t="shared" si="5"/>
        <v>0.09054712601269811</v>
      </c>
      <c r="F23" s="2">
        <f t="shared" si="5"/>
        <v>0.0885486325692939</v>
      </c>
      <c r="G23" s="2">
        <f t="shared" si="5"/>
        <v>0.08178450091469507</v>
      </c>
      <c r="H23" s="2">
        <f t="shared" si="5"/>
        <v>0.09008593521806638</v>
      </c>
      <c r="I23" s="2">
        <f t="shared" si="5"/>
        <v>0.08286061276883579</v>
      </c>
      <c r="J23" s="2">
        <f t="shared" si="5"/>
        <v>0.08347553382834477</v>
      </c>
      <c r="K23" s="2">
        <f t="shared" si="5"/>
        <v>0.08731879045027593</v>
      </c>
      <c r="L23" s="2">
        <f t="shared" si="5"/>
        <v>0.0825531522390813</v>
      </c>
      <c r="M23" s="2">
        <f t="shared" si="5"/>
        <v>0.08393672462297652</v>
      </c>
      <c r="N23" s="2"/>
      <c r="O23" s="2"/>
      <c r="P23" s="2"/>
      <c r="Q23" s="2"/>
      <c r="R23" s="2"/>
    </row>
    <row r="24" spans="1:18" ht="12.75">
      <c r="A24" s="1" t="s">
        <v>39</v>
      </c>
      <c r="B24" s="2">
        <f>SUM(B19:B23)</f>
        <v>1.85077762543416</v>
      </c>
      <c r="C24" s="2">
        <f aca="true" t="shared" si="6" ref="C24:M24">SUM(C19:C23)</f>
        <v>1.8318610164286973</v>
      </c>
      <c r="D24" s="2">
        <f t="shared" si="6"/>
        <v>1.8629015438721281</v>
      </c>
      <c r="E24" s="2">
        <f t="shared" si="6"/>
        <v>1.8425722070720236</v>
      </c>
      <c r="F24" s="2">
        <f t="shared" si="6"/>
        <v>1.836259774263688</v>
      </c>
      <c r="G24" s="2">
        <f t="shared" si="6"/>
        <v>1.8392977093939071</v>
      </c>
      <c r="H24" s="2">
        <f t="shared" si="6"/>
        <v>1.8503290761677231</v>
      </c>
      <c r="I24" s="2">
        <f t="shared" si="6"/>
        <v>1.8359570098919966</v>
      </c>
      <c r="J24" s="2">
        <f t="shared" si="6"/>
        <v>1.840658546904189</v>
      </c>
      <c r="K24" s="2">
        <f t="shared" si="6"/>
        <v>1.8439210764712108</v>
      </c>
      <c r="L24" s="2">
        <f t="shared" si="6"/>
        <v>1.8307239387889667</v>
      </c>
      <c r="M24" s="2">
        <f t="shared" si="6"/>
        <v>1.8330051123630495</v>
      </c>
      <c r="N24" s="2"/>
      <c r="O24" s="2"/>
      <c r="P24" s="2"/>
      <c r="Q24" s="2"/>
      <c r="R24" s="2"/>
    </row>
    <row r="25" spans="2:18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2.75">
      <c r="A26" s="1" t="s">
        <v>47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9" ht="12.75">
      <c r="A27" s="1" t="s">
        <v>18</v>
      </c>
      <c r="B27" s="2">
        <f>B19*8/B24</f>
        <v>4.011782957067275</v>
      </c>
      <c r="C27" s="2">
        <f aca="true" t="shared" si="7" ref="C27:M27">C19*8/C24</f>
        <v>3.983750147511064</v>
      </c>
      <c r="D27" s="2">
        <f t="shared" si="7"/>
        <v>3.98835248369211</v>
      </c>
      <c r="E27" s="2">
        <f t="shared" si="7"/>
        <v>3.9795485987689228</v>
      </c>
      <c r="F27" s="2">
        <f t="shared" si="7"/>
        <v>3.989152815382126</v>
      </c>
      <c r="G27" s="2">
        <f t="shared" si="7"/>
        <v>3.9893462986696213</v>
      </c>
      <c r="H27" s="2">
        <f t="shared" si="7"/>
        <v>3.984439662353475</v>
      </c>
      <c r="I27" s="2">
        <f t="shared" si="7"/>
        <v>3.993887441414212</v>
      </c>
      <c r="J27" s="2">
        <f t="shared" si="7"/>
        <v>3.9660650471347934</v>
      </c>
      <c r="K27" s="2">
        <f t="shared" si="7"/>
        <v>3.995580282237479</v>
      </c>
      <c r="L27" s="2">
        <f t="shared" si="7"/>
        <v>3.9753219930469608</v>
      </c>
      <c r="M27" s="2">
        <f t="shared" si="7"/>
        <v>3.9676524760760286</v>
      </c>
      <c r="N27" s="2"/>
      <c r="O27" s="2">
        <f>AVERAGE(B27:M27)</f>
        <v>3.9854066836128386</v>
      </c>
      <c r="P27" s="2">
        <f>STDEV(B27:M27)</f>
        <v>0.01257115436274604</v>
      </c>
      <c r="Q27" s="3">
        <v>4</v>
      </c>
      <c r="R27" s="2"/>
      <c r="S27" s="2"/>
    </row>
    <row r="28" spans="1:19" ht="12.75">
      <c r="A28" s="1" t="s">
        <v>20</v>
      </c>
      <c r="B28" s="2">
        <f>B20*8/B24</f>
        <v>1.9998381936046539</v>
      </c>
      <c r="C28" s="2">
        <f aca="true" t="shared" si="8" ref="C28:M28">C20*8/C24</f>
        <v>2.0039956183165333</v>
      </c>
      <c r="D28" s="2">
        <f t="shared" si="8"/>
        <v>1.9922294013488517</v>
      </c>
      <c r="E28" s="2">
        <f t="shared" si="8"/>
        <v>1.9875633217858886</v>
      </c>
      <c r="F28" s="2">
        <f t="shared" si="8"/>
        <v>2.004679809572211</v>
      </c>
      <c r="G28" s="2">
        <f t="shared" si="8"/>
        <v>2.004106566285425</v>
      </c>
      <c r="H28" s="2">
        <f t="shared" si="8"/>
        <v>2.0091679518501904</v>
      </c>
      <c r="I28" s="2">
        <f t="shared" si="8"/>
        <v>1.998153317014091</v>
      </c>
      <c r="J28" s="2">
        <f t="shared" si="8"/>
        <v>2.0169879765603147</v>
      </c>
      <c r="K28" s="2">
        <f t="shared" si="8"/>
        <v>1.998398810682012</v>
      </c>
      <c r="L28" s="2">
        <f t="shared" si="8"/>
        <v>2.0059279845631632</v>
      </c>
      <c r="M28" s="2">
        <f t="shared" si="8"/>
        <v>1.9993107345297976</v>
      </c>
      <c r="N28" s="2"/>
      <c r="O28" s="2">
        <f>AVERAGE(B28:M28)</f>
        <v>2.001696640509428</v>
      </c>
      <c r="P28" s="2">
        <f>STDEV(B28:M28)</f>
        <v>0.0076840955781052895</v>
      </c>
      <c r="Q28" s="3">
        <v>2</v>
      </c>
      <c r="R28" s="2"/>
      <c r="S28" s="2"/>
    </row>
    <row r="29" spans="1:19" ht="12.75">
      <c r="A29" s="1" t="s">
        <v>22</v>
      </c>
      <c r="B29" s="2">
        <f>B21*8/B24</f>
        <v>0.9882305711772154</v>
      </c>
      <c r="C29" s="2">
        <f aca="true" t="shared" si="9" ref="C29:M29">C21*8/C24</f>
        <v>0.9929172275677612</v>
      </c>
      <c r="D29" s="2">
        <f t="shared" si="9"/>
        <v>1.0078453385574768</v>
      </c>
      <c r="E29" s="2">
        <f t="shared" si="9"/>
        <v>1.0006777859214118</v>
      </c>
      <c r="F29" s="2">
        <f t="shared" si="9"/>
        <v>0.9798956344777613</v>
      </c>
      <c r="G29" s="2">
        <f t="shared" si="9"/>
        <v>1.0090544172994715</v>
      </c>
      <c r="H29" s="2">
        <f t="shared" si="9"/>
        <v>0.9797290569343784</v>
      </c>
      <c r="I29" s="2">
        <f t="shared" si="9"/>
        <v>1.0031821731190291</v>
      </c>
      <c r="J29" s="2">
        <f t="shared" si="9"/>
        <v>1.0042810265747606</v>
      </c>
      <c r="K29" s="2">
        <f t="shared" si="9"/>
        <v>0.9831338141008372</v>
      </c>
      <c r="L29" s="2">
        <f t="shared" si="9"/>
        <v>1.0163568725216694</v>
      </c>
      <c r="M29" s="2">
        <f t="shared" si="9"/>
        <v>1.0055330194823295</v>
      </c>
      <c r="N29" s="2"/>
      <c r="O29" s="2">
        <f>AVERAGE(B29:M29)</f>
        <v>0.9975697448111752</v>
      </c>
      <c r="P29" s="2">
        <f>STDEV(B29:M29)</f>
        <v>0.012387612986001884</v>
      </c>
      <c r="Q29" s="3">
        <v>1</v>
      </c>
      <c r="R29" s="2"/>
      <c r="S29" s="2"/>
    </row>
    <row r="30" spans="1:19" ht="12.75">
      <c r="A30" s="1" t="s">
        <v>19</v>
      </c>
      <c r="B30" s="2">
        <f>B22*8/B24</f>
        <v>0.6486276675600015</v>
      </c>
      <c r="C30" s="2">
        <f aca="true" t="shared" si="10" ref="C30:M30">C22*8/C24</f>
        <v>0.6420314879602356</v>
      </c>
      <c r="D30" s="2">
        <f t="shared" si="10"/>
        <v>0.6451753259833094</v>
      </c>
      <c r="E30" s="2">
        <f t="shared" si="10"/>
        <v>0.6390767135634706</v>
      </c>
      <c r="F30" s="2">
        <f t="shared" si="10"/>
        <v>0.6404935023889358</v>
      </c>
      <c r="G30" s="2">
        <f t="shared" si="10"/>
        <v>0.6417721598521319</v>
      </c>
      <c r="H30" s="2">
        <f t="shared" si="10"/>
        <v>0.6371718102845315</v>
      </c>
      <c r="I30" s="2">
        <f t="shared" si="10"/>
        <v>0.6437201926221813</v>
      </c>
      <c r="J30" s="2">
        <f t="shared" si="10"/>
        <v>0.6498586969944511</v>
      </c>
      <c r="K30" s="2">
        <f t="shared" si="10"/>
        <v>0.6440474926758157</v>
      </c>
      <c r="L30" s="2">
        <f t="shared" si="10"/>
        <v>0.641647761707977</v>
      </c>
      <c r="M30" s="2">
        <f t="shared" si="10"/>
        <v>0.6611688412993738</v>
      </c>
      <c r="N30" s="2"/>
      <c r="O30" s="2">
        <f>AVERAGE(B30:M30)</f>
        <v>0.644565971074368</v>
      </c>
      <c r="P30" s="2">
        <f>STDEV(B30:M30)</f>
        <v>0.006365079410112322</v>
      </c>
      <c r="Q30" s="3">
        <v>0.63</v>
      </c>
      <c r="R30" s="2"/>
      <c r="S30" s="2"/>
    </row>
    <row r="31" spans="1:19" ht="12.75">
      <c r="A31" s="1" t="s">
        <v>21</v>
      </c>
      <c r="B31" s="2">
        <f>B23*8/B24</f>
        <v>0.35152061059085393</v>
      </c>
      <c r="C31" s="2">
        <f aca="true" t="shared" si="11" ref="C31:M31">C23*8/C24</f>
        <v>0.37730551864440676</v>
      </c>
      <c r="D31" s="2">
        <f t="shared" si="11"/>
        <v>0.36639745041825234</v>
      </c>
      <c r="E31" s="2">
        <f t="shared" si="11"/>
        <v>0.3931335799603049</v>
      </c>
      <c r="F31" s="2">
        <f t="shared" si="11"/>
        <v>0.38577823817896595</v>
      </c>
      <c r="G31" s="2">
        <f t="shared" si="11"/>
        <v>0.35572055789334955</v>
      </c>
      <c r="H31" s="2">
        <f t="shared" si="11"/>
        <v>0.38949151857742537</v>
      </c>
      <c r="I31" s="2">
        <f t="shared" si="11"/>
        <v>0.36105687583048673</v>
      </c>
      <c r="J31" s="2">
        <f t="shared" si="11"/>
        <v>0.3628072527356803</v>
      </c>
      <c r="K31" s="2">
        <f t="shared" si="11"/>
        <v>0.37883960030385494</v>
      </c>
      <c r="L31" s="2">
        <f t="shared" si="11"/>
        <v>0.3607453881602297</v>
      </c>
      <c r="M31" s="2">
        <f t="shared" si="11"/>
        <v>0.366334928612471</v>
      </c>
      <c r="N31" s="2"/>
      <c r="O31" s="2">
        <f>AVERAGE(B31:M31)</f>
        <v>0.3707609599921901</v>
      </c>
      <c r="P31" s="2">
        <f>STDEV(B31:M31)</f>
        <v>0.013743624532343814</v>
      </c>
      <c r="Q31" s="3">
        <v>0.37</v>
      </c>
      <c r="R31" s="2"/>
      <c r="S31" s="2"/>
    </row>
    <row r="32" spans="1:19" ht="12.75">
      <c r="A32" s="1" t="s">
        <v>39</v>
      </c>
      <c r="B32" s="2">
        <f>SUM(B27:B31)</f>
        <v>8</v>
      </c>
      <c r="C32" s="2">
        <f aca="true" t="shared" si="12" ref="C32:M32">SUM(C27:C31)</f>
        <v>8.000000000000002</v>
      </c>
      <c r="D32" s="2">
        <f t="shared" si="12"/>
        <v>8</v>
      </c>
      <c r="E32" s="2">
        <f t="shared" si="12"/>
        <v>7.999999999999999</v>
      </c>
      <c r="F32" s="2">
        <f t="shared" si="12"/>
        <v>7.999999999999999</v>
      </c>
      <c r="G32" s="2">
        <f t="shared" si="12"/>
        <v>7.999999999999998</v>
      </c>
      <c r="H32" s="2">
        <f t="shared" si="12"/>
        <v>7.999999999999999</v>
      </c>
      <c r="I32" s="2">
        <f t="shared" si="12"/>
        <v>8</v>
      </c>
      <c r="J32" s="2">
        <f t="shared" si="12"/>
        <v>8</v>
      </c>
      <c r="K32" s="2">
        <f t="shared" si="12"/>
        <v>7.999999999999999</v>
      </c>
      <c r="L32" s="2">
        <f t="shared" si="12"/>
        <v>8</v>
      </c>
      <c r="M32" s="2">
        <f t="shared" si="12"/>
        <v>8</v>
      </c>
      <c r="N32" s="2"/>
      <c r="O32" s="2">
        <f>AVERAGE(B32:M32)</f>
        <v>8</v>
      </c>
      <c r="P32" s="2">
        <f>STDEV(B32:M32)</f>
        <v>0</v>
      </c>
      <c r="Q32" s="2"/>
      <c r="R32" s="2"/>
      <c r="S32" s="2"/>
    </row>
    <row r="33" spans="2:19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2:20" ht="20.25">
      <c r="B34" s="2"/>
      <c r="C34" s="2"/>
      <c r="D34" s="2"/>
      <c r="E34" s="2" t="s">
        <v>42</v>
      </c>
      <c r="F34" s="2"/>
      <c r="G34" s="2"/>
      <c r="H34" s="4" t="s">
        <v>40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17" ht="20.25">
      <c r="E35" s="1" t="s">
        <v>43</v>
      </c>
      <c r="H35" s="4" t="s">
        <v>41</v>
      </c>
      <c r="O35" s="5" t="s">
        <v>44</v>
      </c>
      <c r="P35" s="5"/>
      <c r="Q35" s="5"/>
    </row>
    <row r="36" ht="13.5">
      <c r="H36"/>
    </row>
    <row r="37" spans="1:8" ht="12.75">
      <c r="A37" s="1" t="s">
        <v>24</v>
      </c>
      <c r="B37" s="1" t="s">
        <v>25</v>
      </c>
      <c r="C37" s="1" t="s">
        <v>26</v>
      </c>
      <c r="D37" s="1" t="s">
        <v>27</v>
      </c>
      <c r="E37" s="1" t="s">
        <v>28</v>
      </c>
      <c r="F37" s="1" t="s">
        <v>29</v>
      </c>
      <c r="G37" s="1" t="s">
        <v>30</v>
      </c>
      <c r="H37" s="1" t="s">
        <v>31</v>
      </c>
    </row>
    <row r="38" spans="1:8" ht="12.75">
      <c r="A38" s="1" t="s">
        <v>32</v>
      </c>
      <c r="B38" s="1" t="s">
        <v>18</v>
      </c>
      <c r="C38" s="1" t="s">
        <v>33</v>
      </c>
      <c r="D38" s="1">
        <v>20</v>
      </c>
      <c r="E38" s="1">
        <v>10</v>
      </c>
      <c r="F38" s="1">
        <v>250</v>
      </c>
      <c r="G38" s="1">
        <v>-250</v>
      </c>
      <c r="H38" s="1" t="s">
        <v>34</v>
      </c>
    </row>
    <row r="39" spans="1:8" ht="12.75">
      <c r="A39" s="1" t="s">
        <v>32</v>
      </c>
      <c r="B39" s="1" t="s">
        <v>22</v>
      </c>
      <c r="C39" s="1" t="s">
        <v>35</v>
      </c>
      <c r="D39" s="1">
        <v>20</v>
      </c>
      <c r="E39" s="1">
        <v>10</v>
      </c>
      <c r="F39" s="1">
        <v>500</v>
      </c>
      <c r="G39" s="1">
        <v>-500</v>
      </c>
      <c r="H39" s="1" t="s">
        <v>36</v>
      </c>
    </row>
    <row r="40" spans="1:8" ht="12.75">
      <c r="A40" s="1" t="s">
        <v>37</v>
      </c>
      <c r="B40" s="1" t="s">
        <v>19</v>
      </c>
      <c r="C40" s="1" t="s">
        <v>33</v>
      </c>
      <c r="D40" s="1">
        <v>20</v>
      </c>
      <c r="E40" s="1">
        <v>10</v>
      </c>
      <c r="F40" s="1">
        <v>500</v>
      </c>
      <c r="G40" s="1">
        <v>-500</v>
      </c>
      <c r="H40" s="1" t="s">
        <v>34</v>
      </c>
    </row>
    <row r="41" spans="1:8" ht="12.75">
      <c r="A41" s="1" t="s">
        <v>37</v>
      </c>
      <c r="B41" s="1" t="s">
        <v>20</v>
      </c>
      <c r="C41" s="1" t="s">
        <v>33</v>
      </c>
      <c r="D41" s="1">
        <v>20</v>
      </c>
      <c r="E41" s="1">
        <v>10</v>
      </c>
      <c r="F41" s="1">
        <v>300</v>
      </c>
      <c r="G41" s="1">
        <v>-250</v>
      </c>
      <c r="H41" s="1" t="s">
        <v>34</v>
      </c>
    </row>
    <row r="42" spans="1:8" ht="12.75">
      <c r="A42" s="1" t="s">
        <v>37</v>
      </c>
      <c r="B42" s="1" t="s">
        <v>21</v>
      </c>
      <c r="C42" s="1" t="s">
        <v>33</v>
      </c>
      <c r="D42" s="1">
        <v>20</v>
      </c>
      <c r="E42" s="1">
        <v>10</v>
      </c>
      <c r="F42" s="1">
        <v>500</v>
      </c>
      <c r="G42" s="1">
        <v>-500</v>
      </c>
      <c r="H42" s="1" t="s">
        <v>38</v>
      </c>
    </row>
    <row r="44" spans="2:19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2:19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2:19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2:19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2:19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2008-01-14T23:53:38Z</dcterms:created>
  <dcterms:modified xsi:type="dcterms:W3CDTF">2008-01-14T23:53:38Z</dcterms:modified>
  <cp:category/>
  <cp:version/>
  <cp:contentType/>
  <cp:contentStatus/>
</cp:coreProperties>
</file>