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<sst xmlns="http://schemas.openxmlformats.org/spreadsheetml/2006/main" count="168" uniqueCount="101">
  <si>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#41</t>
  </si>
  <si>
    <t>#42</t>
  </si>
  <si>
    <t>#43</t>
  </si>
  <si>
    <t>#44</t>
  </si>
  <si>
    <t>#45</t>
  </si>
  <si>
    <t>#46</t>
  </si>
  <si>
    <t>#48</t>
  </si>
  <si>
    <t>#49</t>
  </si>
  <si>
    <t>#50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</si>
  <si>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</si>
  <si>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</si>
  <si>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</si>
  <si>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</si>
  <si>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</si>
  <si>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</si>
  <si>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</si>
  <si>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</si>
  <si>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</si>
  <si>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Na2O</t>
  </si>
  <si>
    <t>F</t>
  </si>
  <si>
    <t>K2O</t>
  </si>
  <si>
    <t>SiO2</t>
  </si>
  <si>
    <t>MgO</t>
  </si>
  <si>
    <t>Al2O3</t>
  </si>
  <si>
    <t>CaO</t>
  </si>
  <si>
    <t>Cl</t>
  </si>
  <si>
    <t>MnO</t>
  </si>
  <si>
    <t>FeO</t>
  </si>
  <si>
    <t>ZnO</t>
  </si>
  <si>
    <t>TiO2</t>
  </si>
  <si>
    <t>Cr2O3</t>
  </si>
  <si>
    <t>Na</t>
  </si>
  <si>
    <t>K</t>
  </si>
  <si>
    <t>Si</t>
  </si>
  <si>
    <t>Mg</t>
  </si>
  <si>
    <t>Al</t>
  </si>
  <si>
    <t>Ca</t>
  </si>
  <si>
    <t>Mn</t>
  </si>
  <si>
    <t>Fe</t>
  </si>
  <si>
    <t>Zn</t>
  </si>
  <si>
    <t>Ti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</si>
  <si>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</si>
  <si>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</si>
  <si>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</si>
  <si>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</si>
  <si>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</si>
  <si>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</si>
  <si>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</si>
  <si>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</si>
  <si>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</si>
  <si>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</si>
  <si>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</si>
  <si>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</si>
  <si>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</si>
  <si>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PET</t>
  </si>
  <si>
    <t>kspar-OR1</t>
  </si>
  <si>
    <t>diopside</t>
  </si>
  <si>
    <t>anor-s</t>
  </si>
  <si>
    <t>scap-s</t>
  </si>
  <si>
    <t>rhod-791</t>
  </si>
  <si>
    <t>LIF</t>
  </si>
  <si>
    <t>fayalite</t>
  </si>
  <si>
    <t>willemit2</t>
  </si>
  <si>
    <t>rutile1</t>
  </si>
  <si>
    <t>chrom-s</t>
  </si>
  <si>
    <t>richterite R040019</t>
  </si>
  <si>
    <t>BaO</t>
  </si>
  <si>
    <t>SrO</t>
  </si>
  <si>
    <t>PbO</t>
  </si>
  <si>
    <t>NiO</t>
  </si>
  <si>
    <t>Sample number</t>
  </si>
  <si>
    <t>average</t>
  </si>
  <si>
    <t>stdev</t>
  </si>
  <si>
    <t>Reformatted oxide %</t>
  </si>
  <si>
    <t>Fe2O3</t>
  </si>
  <si>
    <t>H2O*</t>
  </si>
  <si>
    <t>O=F,Cl</t>
  </si>
  <si>
    <t>Total</t>
  </si>
  <si>
    <t>No. of oxygens</t>
  </si>
  <si>
    <t>Structural formulae</t>
  </si>
  <si>
    <t>in formula</t>
  </si>
  <si>
    <t>Al iv</t>
  </si>
  <si>
    <t>Fe2+</t>
  </si>
  <si>
    <t>Fe3+</t>
  </si>
  <si>
    <t>Al vi</t>
  </si>
  <si>
    <t xml:space="preserve">Total cat </t>
  </si>
  <si>
    <t>OH*</t>
  </si>
  <si>
    <t>Na tot</t>
  </si>
  <si>
    <t>Calculation scheme</t>
  </si>
  <si>
    <t>Amphibole group</t>
  </si>
  <si>
    <t>Na-Ca</t>
  </si>
  <si>
    <t>(Ca+Na) (B)</t>
  </si>
  <si>
    <t>Na (B)</t>
  </si>
  <si>
    <t>(Na+K) (A)</t>
  </si>
  <si>
    <t>Mg/(Mg+Fe2)</t>
  </si>
  <si>
    <t>Fe3/(Fe3+Alvi)</t>
  </si>
  <si>
    <t>Sum of S2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</si>
  <si>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CaMg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</si>
  <si>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</si>
  <si>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</si>
  <si>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0.59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1.30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4.67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7.67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0.33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1.12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0.88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</si>
</sst>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B1" sqref="B1"/>
    </sheetView>
  </sheetViews>
  <sheetFormatPr defaultColWidth="9.00390625" defaultRowHeight="13.5"/>
  <cols>
    <col min="1" max="16384" width="5.25390625" style="1" customWidth="1"/>
  </cols>
  <sheetData>
    <row r="1" spans="2:4" ht="15.75">
      <c r="B1" s="2" t="s">
        <v>65</v>
      </c>
      <c r="C1" s="2"/>
      <c r="D1" s="2"/>
    </row>
    <row r="2" spans="1:22" ht="12.75">
      <c r="A2" s="1" t="s">
        <v>70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U2" s="1" t="s">
        <v>71</v>
      </c>
      <c r="V2" s="1" t="s">
        <v>72</v>
      </c>
    </row>
    <row r="3" spans="1:24" ht="12.75">
      <c r="A3" s="1" t="s">
        <v>21</v>
      </c>
      <c r="B3" s="3">
        <v>56.51</v>
      </c>
      <c r="C3" s="3">
        <v>55.38</v>
      </c>
      <c r="D3" s="3">
        <v>52.52</v>
      </c>
      <c r="E3" s="3">
        <v>53.32</v>
      </c>
      <c r="F3" s="3">
        <v>53.01</v>
      </c>
      <c r="G3" s="3">
        <v>53.62</v>
      </c>
      <c r="H3" s="3">
        <v>53.15</v>
      </c>
      <c r="I3" s="3">
        <v>53.24</v>
      </c>
      <c r="J3" s="3">
        <v>56.59</v>
      </c>
      <c r="K3" s="3">
        <v>55.49</v>
      </c>
      <c r="L3" s="3">
        <v>53.46</v>
      </c>
      <c r="M3" s="3">
        <v>53.48</v>
      </c>
      <c r="N3" s="3">
        <v>55.39</v>
      </c>
      <c r="O3" s="3">
        <v>55.59</v>
      </c>
      <c r="P3" s="3">
        <v>55.72</v>
      </c>
      <c r="Q3" s="3">
        <v>55.28</v>
      </c>
      <c r="R3" s="3">
        <v>55.62</v>
      </c>
      <c r="S3" s="3">
        <v>55.88</v>
      </c>
      <c r="T3" s="3"/>
      <c r="U3" s="3">
        <f>AVERAGE(B3:S3)</f>
        <v>54.62500000000001</v>
      </c>
      <c r="V3" s="3">
        <f>STDEV(B3:S3)</f>
        <v>1.3494367016514168</v>
      </c>
      <c r="W3" s="3"/>
      <c r="X3" s="3"/>
    </row>
    <row r="4" spans="1:24" ht="12.75">
      <c r="A4" s="1" t="s">
        <v>29</v>
      </c>
      <c r="B4" s="3">
        <v>0.37</v>
      </c>
      <c r="C4" s="3">
        <v>0.3</v>
      </c>
      <c r="D4" s="3">
        <v>0.3</v>
      </c>
      <c r="E4" s="3">
        <v>0.38</v>
      </c>
      <c r="F4" s="3">
        <v>0.37</v>
      </c>
      <c r="G4" s="3">
        <v>0.43</v>
      </c>
      <c r="H4" s="3">
        <v>0.43</v>
      </c>
      <c r="I4" s="3">
        <v>0.38</v>
      </c>
      <c r="J4" s="3">
        <v>0.29</v>
      </c>
      <c r="K4" s="3">
        <v>0.31</v>
      </c>
      <c r="L4" s="3">
        <v>0.33</v>
      </c>
      <c r="M4" s="3">
        <v>0.37</v>
      </c>
      <c r="N4" s="3">
        <v>0.37</v>
      </c>
      <c r="O4" s="3">
        <v>0.36</v>
      </c>
      <c r="P4" s="3">
        <v>0.39</v>
      </c>
      <c r="Q4" s="3">
        <v>0.27</v>
      </c>
      <c r="R4" s="3">
        <v>0.36</v>
      </c>
      <c r="S4" s="3">
        <v>0.39</v>
      </c>
      <c r="T4" s="3"/>
      <c r="U4" s="3">
        <f aca="true" t="shared" si="0" ref="U4:U60">AVERAGE(B4:S4)</f>
        <v>0.35555555555555557</v>
      </c>
      <c r="V4" s="3">
        <f aca="true" t="shared" si="1" ref="V4:V60">STDEV(B4:S4)</f>
        <v>0.046046296679629554</v>
      </c>
      <c r="W4" s="3"/>
      <c r="X4" s="3"/>
    </row>
    <row r="5" spans="1:24" ht="12.75">
      <c r="A5" s="1" t="s">
        <v>23</v>
      </c>
      <c r="B5" s="3">
        <v>2.12</v>
      </c>
      <c r="C5" s="3">
        <v>2.16</v>
      </c>
      <c r="D5" s="3">
        <v>2.07</v>
      </c>
      <c r="E5" s="3">
        <v>2.16</v>
      </c>
      <c r="F5" s="3">
        <v>2.05</v>
      </c>
      <c r="G5" s="3">
        <v>2.1</v>
      </c>
      <c r="H5" s="3">
        <v>2.11</v>
      </c>
      <c r="I5" s="3">
        <v>2.06</v>
      </c>
      <c r="J5" s="3">
        <v>2.09</v>
      </c>
      <c r="K5" s="3">
        <v>2.12</v>
      </c>
      <c r="L5" s="3">
        <v>2.02</v>
      </c>
      <c r="M5" s="3">
        <v>2.05</v>
      </c>
      <c r="N5" s="3">
        <v>2.03</v>
      </c>
      <c r="O5" s="3">
        <v>2.03</v>
      </c>
      <c r="P5" s="3">
        <v>2.03</v>
      </c>
      <c r="Q5" s="3">
        <v>2.01</v>
      </c>
      <c r="R5" s="3">
        <v>2.07</v>
      </c>
      <c r="S5" s="3">
        <v>1.96</v>
      </c>
      <c r="T5" s="3"/>
      <c r="U5" s="3">
        <f t="shared" si="0"/>
        <v>2.068888888888889</v>
      </c>
      <c r="V5" s="3">
        <f t="shared" si="1"/>
        <v>0.05312459150167966</v>
      </c>
      <c r="W5" s="3"/>
      <c r="X5" s="3"/>
    </row>
    <row r="6" spans="1:24" ht="12.75">
      <c r="A6" s="1" t="s">
        <v>27</v>
      </c>
      <c r="B6" s="3">
        <v>2.25</v>
      </c>
      <c r="C6" s="3">
        <v>2.29</v>
      </c>
      <c r="D6" s="3">
        <v>2.22</v>
      </c>
      <c r="E6" s="3">
        <v>2.36</v>
      </c>
      <c r="F6" s="3">
        <v>2.24</v>
      </c>
      <c r="G6" s="3">
        <v>2.35</v>
      </c>
      <c r="H6" s="3">
        <v>2.43</v>
      </c>
      <c r="I6" s="3">
        <v>2.18</v>
      </c>
      <c r="J6" s="3">
        <v>2.32</v>
      </c>
      <c r="K6" s="3">
        <v>2.35</v>
      </c>
      <c r="L6" s="3">
        <v>2.33</v>
      </c>
      <c r="M6" s="3">
        <v>2.26</v>
      </c>
      <c r="N6" s="3">
        <v>2.35</v>
      </c>
      <c r="O6" s="3">
        <v>2.24</v>
      </c>
      <c r="P6" s="3">
        <v>2.24</v>
      </c>
      <c r="Q6" s="3">
        <v>2.41</v>
      </c>
      <c r="R6" s="3">
        <v>2.35</v>
      </c>
      <c r="S6" s="3">
        <v>2.35</v>
      </c>
      <c r="T6" s="3"/>
      <c r="U6" s="3">
        <f t="shared" si="0"/>
        <v>2.306666666666667</v>
      </c>
      <c r="V6" s="3">
        <f t="shared" si="1"/>
        <v>0.06919707576275244</v>
      </c>
      <c r="W6" s="3"/>
      <c r="X6" s="3"/>
    </row>
    <row r="7" spans="1:24" ht="12.75">
      <c r="A7" s="1" t="s">
        <v>26</v>
      </c>
      <c r="B7" s="3">
        <v>0.15</v>
      </c>
      <c r="C7" s="3">
        <v>0.14</v>
      </c>
      <c r="D7" s="3">
        <v>0.17</v>
      </c>
      <c r="E7" s="3">
        <v>0.14</v>
      </c>
      <c r="F7" s="3">
        <v>0.11</v>
      </c>
      <c r="G7" s="3">
        <v>0.17</v>
      </c>
      <c r="H7" s="3">
        <v>0.15</v>
      </c>
      <c r="I7" s="3">
        <v>0.17</v>
      </c>
      <c r="J7" s="3">
        <v>0.17</v>
      </c>
      <c r="K7" s="3">
        <v>0.17</v>
      </c>
      <c r="L7" s="3">
        <v>0.14</v>
      </c>
      <c r="M7" s="3">
        <v>0</v>
      </c>
      <c r="N7" s="3">
        <v>0.15</v>
      </c>
      <c r="O7" s="3">
        <v>0.15</v>
      </c>
      <c r="P7" s="3">
        <v>0.16</v>
      </c>
      <c r="Q7" s="3">
        <v>0.14</v>
      </c>
      <c r="R7" s="3">
        <v>0.16</v>
      </c>
      <c r="S7" s="3">
        <v>0.16</v>
      </c>
      <c r="T7" s="3"/>
      <c r="U7" s="3">
        <f t="shared" si="0"/>
        <v>0.14444444444444446</v>
      </c>
      <c r="V7" s="3">
        <f t="shared" si="1"/>
        <v>0.039291103950808086</v>
      </c>
      <c r="W7" s="3"/>
      <c r="X7" s="3"/>
    </row>
    <row r="8" spans="1:24" ht="12.75">
      <c r="A8" s="1" t="s">
        <v>22</v>
      </c>
      <c r="B8" s="3">
        <v>22.12</v>
      </c>
      <c r="C8" s="3">
        <v>22.53</v>
      </c>
      <c r="D8" s="3">
        <v>21.98</v>
      </c>
      <c r="E8" s="3">
        <v>22.41</v>
      </c>
      <c r="F8" s="3">
        <v>22.49</v>
      </c>
      <c r="G8" s="3">
        <v>22.41</v>
      </c>
      <c r="H8" s="3">
        <v>22.54</v>
      </c>
      <c r="I8" s="3">
        <v>22.04</v>
      </c>
      <c r="J8" s="3">
        <v>21.79</v>
      </c>
      <c r="K8" s="3">
        <v>22.65</v>
      </c>
      <c r="L8" s="3">
        <v>22.44</v>
      </c>
      <c r="M8" s="3">
        <v>22.46</v>
      </c>
      <c r="N8" s="3">
        <v>22.54</v>
      </c>
      <c r="O8" s="3">
        <v>22.67</v>
      </c>
      <c r="P8" s="3">
        <v>22.56</v>
      </c>
      <c r="Q8" s="3">
        <v>22.55</v>
      </c>
      <c r="R8" s="3">
        <v>22.66</v>
      </c>
      <c r="S8" s="3">
        <v>21.85</v>
      </c>
      <c r="T8" s="3"/>
      <c r="U8" s="3">
        <f t="shared" si="0"/>
        <v>22.37166666666667</v>
      </c>
      <c r="V8" s="3">
        <f t="shared" si="1"/>
        <v>0.2833881146576924</v>
      </c>
      <c r="W8" s="3"/>
      <c r="X8" s="3"/>
    </row>
    <row r="9" spans="1:24" ht="12.75">
      <c r="A9" s="1" t="s">
        <v>24</v>
      </c>
      <c r="B9" s="3">
        <v>8.67</v>
      </c>
      <c r="C9" s="3">
        <v>8.81</v>
      </c>
      <c r="D9" s="3">
        <v>8.42</v>
      </c>
      <c r="E9" s="3">
        <v>8.72</v>
      </c>
      <c r="F9" s="3">
        <v>8.66</v>
      </c>
      <c r="G9" s="3">
        <v>8.6</v>
      </c>
      <c r="H9" s="3">
        <v>8.72</v>
      </c>
      <c r="I9" s="3">
        <v>8.48</v>
      </c>
      <c r="J9" s="3">
        <v>8.5</v>
      </c>
      <c r="K9" s="3">
        <v>8.73</v>
      </c>
      <c r="L9" s="3">
        <v>8.62</v>
      </c>
      <c r="M9" s="3">
        <v>8.62</v>
      </c>
      <c r="N9" s="3">
        <v>8.67</v>
      </c>
      <c r="O9" s="3">
        <v>8.67</v>
      </c>
      <c r="P9" s="3">
        <v>8.63</v>
      </c>
      <c r="Q9" s="3">
        <v>8.72</v>
      </c>
      <c r="R9" s="3">
        <v>8.79</v>
      </c>
      <c r="S9" s="3">
        <v>8.57</v>
      </c>
      <c r="T9" s="3"/>
      <c r="U9" s="3">
        <f t="shared" si="0"/>
        <v>8.644444444444444</v>
      </c>
      <c r="V9" s="3">
        <f t="shared" si="1"/>
        <v>0.10359549287390944</v>
      </c>
      <c r="W9" s="3"/>
      <c r="X9" s="3"/>
    </row>
    <row r="10" spans="1:24" ht="12.75">
      <c r="A10" s="1" t="s">
        <v>18</v>
      </c>
      <c r="B10" s="3">
        <v>4.8</v>
      </c>
      <c r="C10" s="3">
        <v>4.82</v>
      </c>
      <c r="D10" s="3">
        <v>4.41</v>
      </c>
      <c r="E10" s="3">
        <v>4.8</v>
      </c>
      <c r="F10" s="3">
        <v>4.79</v>
      </c>
      <c r="G10" s="3">
        <v>4.66</v>
      </c>
      <c r="H10" s="3">
        <v>4.8</v>
      </c>
      <c r="I10" s="3">
        <v>4.73</v>
      </c>
      <c r="J10" s="3">
        <v>4.63</v>
      </c>
      <c r="K10" s="3">
        <v>4.81</v>
      </c>
      <c r="L10" s="3">
        <v>4.85</v>
      </c>
      <c r="M10" s="3">
        <v>4.71</v>
      </c>
      <c r="N10" s="3">
        <v>4.87</v>
      </c>
      <c r="O10" s="3">
        <v>4.78</v>
      </c>
      <c r="P10" s="3">
        <v>4.72</v>
      </c>
      <c r="Q10" s="3">
        <v>4.71</v>
      </c>
      <c r="R10" s="3">
        <v>4.81</v>
      </c>
      <c r="S10" s="3">
        <v>4.54</v>
      </c>
      <c r="T10" s="3"/>
      <c r="U10" s="3">
        <f t="shared" si="0"/>
        <v>4.735555555555556</v>
      </c>
      <c r="V10" s="3">
        <f t="shared" si="1"/>
        <v>0.11617543641468563</v>
      </c>
      <c r="W10" s="3"/>
      <c r="X10" s="3"/>
    </row>
    <row r="11" spans="1:24" ht="12.75">
      <c r="A11" s="1" t="s">
        <v>20</v>
      </c>
      <c r="B11" s="3">
        <v>1.46</v>
      </c>
      <c r="C11" s="3">
        <v>1.56</v>
      </c>
      <c r="D11" s="3">
        <v>1.53</v>
      </c>
      <c r="E11" s="3">
        <v>1.52</v>
      </c>
      <c r="F11" s="3">
        <v>1.5</v>
      </c>
      <c r="G11" s="3">
        <v>1.49</v>
      </c>
      <c r="H11" s="3">
        <v>1.51</v>
      </c>
      <c r="I11" s="3">
        <v>1.51</v>
      </c>
      <c r="J11" s="3">
        <v>1.47</v>
      </c>
      <c r="K11" s="3">
        <v>1.54</v>
      </c>
      <c r="L11" s="3">
        <v>1.49</v>
      </c>
      <c r="M11" s="3">
        <v>1.47</v>
      </c>
      <c r="N11" s="3">
        <v>1.46</v>
      </c>
      <c r="O11" s="3">
        <v>1.49</v>
      </c>
      <c r="P11" s="3">
        <v>1.53</v>
      </c>
      <c r="Q11" s="3">
        <v>1.51</v>
      </c>
      <c r="R11" s="3">
        <v>1.49</v>
      </c>
      <c r="S11" s="3">
        <v>1.53</v>
      </c>
      <c r="T11" s="3"/>
      <c r="U11" s="3">
        <f t="shared" si="0"/>
        <v>1.5033333333333332</v>
      </c>
      <c r="V11" s="3">
        <f t="shared" si="1"/>
        <v>0.028491484796032494</v>
      </c>
      <c r="W11" s="3"/>
      <c r="X11" s="3"/>
    </row>
    <row r="12" spans="1:24" ht="12.75">
      <c r="A12" s="1" t="s">
        <v>19</v>
      </c>
      <c r="B12" s="3">
        <v>2.694588</v>
      </c>
      <c r="C12" s="3">
        <v>2.850045</v>
      </c>
      <c r="D12" s="3">
        <v>2.521858</v>
      </c>
      <c r="E12" s="3">
        <v>2.487312</v>
      </c>
      <c r="F12" s="3">
        <v>2.556404</v>
      </c>
      <c r="G12" s="3">
        <v>2.504585</v>
      </c>
      <c r="H12" s="3">
        <v>2.435493</v>
      </c>
      <c r="I12" s="3">
        <v>2.193671</v>
      </c>
      <c r="J12" s="3">
        <v>2.9018639999999998</v>
      </c>
      <c r="K12" s="3">
        <v>2.504585</v>
      </c>
      <c r="L12" s="3">
        <v>2.366401</v>
      </c>
      <c r="M12" s="3">
        <v>2.625496</v>
      </c>
      <c r="N12" s="3">
        <v>2.5909500000000003</v>
      </c>
      <c r="O12" s="3">
        <v>2.2973090000000003</v>
      </c>
      <c r="P12" s="3">
        <v>2.366401</v>
      </c>
      <c r="Q12" s="3">
        <v>2.262763</v>
      </c>
      <c r="R12" s="3">
        <v>2.41822</v>
      </c>
      <c r="S12" s="3">
        <v>2.746407</v>
      </c>
      <c r="T12" s="3"/>
      <c r="U12" s="3">
        <f t="shared" si="0"/>
        <v>2.518019555555555</v>
      </c>
      <c r="V12" s="3">
        <f t="shared" si="1"/>
        <v>0.19439116986459357</v>
      </c>
      <c r="W12" s="3"/>
      <c r="X12" s="3"/>
    </row>
    <row r="13" spans="1:24" ht="12.75">
      <c r="A13" s="1" t="s">
        <v>25</v>
      </c>
      <c r="B13" s="3">
        <v>0</v>
      </c>
      <c r="C13" s="3">
        <v>0.01</v>
      </c>
      <c r="D13" s="3">
        <v>0.01</v>
      </c>
      <c r="E13" s="3">
        <v>0</v>
      </c>
      <c r="F13" s="3">
        <v>0</v>
      </c>
      <c r="G13" s="3">
        <v>0</v>
      </c>
      <c r="H13" s="3">
        <v>0.01</v>
      </c>
      <c r="I13" s="3">
        <v>0</v>
      </c>
      <c r="J13" s="3">
        <v>0.01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0.01</v>
      </c>
      <c r="S13" s="3">
        <v>0.02</v>
      </c>
      <c r="T13" s="3"/>
      <c r="U13" s="3">
        <f t="shared" si="0"/>
        <v>0.003888888888888889</v>
      </c>
      <c r="V13" s="3">
        <f t="shared" si="1"/>
        <v>0.006076849889141856</v>
      </c>
      <c r="W13" s="3"/>
      <c r="X13" s="3"/>
    </row>
    <row r="14" spans="1:24" ht="12.75">
      <c r="A14" s="1" t="s">
        <v>30</v>
      </c>
      <c r="B14" s="3">
        <v>0.05</v>
      </c>
      <c r="C14" s="3">
        <v>0</v>
      </c>
      <c r="D14" s="3">
        <v>0</v>
      </c>
      <c r="E14" s="3">
        <v>0.01</v>
      </c>
      <c r="F14" s="3">
        <v>0</v>
      </c>
      <c r="G14" s="3">
        <v>0.02</v>
      </c>
      <c r="H14" s="3">
        <v>0</v>
      </c>
      <c r="I14" s="3">
        <v>0</v>
      </c>
      <c r="J14" s="3">
        <v>0.04</v>
      </c>
      <c r="K14" s="3">
        <v>0</v>
      </c>
      <c r="L14" s="3">
        <v>0</v>
      </c>
      <c r="M14" s="3">
        <v>0</v>
      </c>
      <c r="N14" s="3">
        <v>0.01</v>
      </c>
      <c r="O14" s="3">
        <v>0</v>
      </c>
      <c r="P14" s="3">
        <v>0.05</v>
      </c>
      <c r="Q14" s="3">
        <v>0</v>
      </c>
      <c r="R14" s="3">
        <v>0.02</v>
      </c>
      <c r="S14" s="3">
        <v>0</v>
      </c>
      <c r="T14" s="3"/>
      <c r="U14" s="3">
        <f t="shared" si="0"/>
        <v>0.01111111111111111</v>
      </c>
      <c r="V14" s="3">
        <f t="shared" si="1"/>
        <v>0.017785945835997755</v>
      </c>
      <c r="W14" s="3"/>
      <c r="X14" s="3"/>
    </row>
    <row r="15" spans="2:2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1" t="s">
        <v>73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1" t="s">
        <v>21</v>
      </c>
      <c r="B17" s="3">
        <v>56.51</v>
      </c>
      <c r="C17" s="3">
        <v>55.38</v>
      </c>
      <c r="D17" s="3">
        <v>52.52</v>
      </c>
      <c r="E17" s="3">
        <v>53.32</v>
      </c>
      <c r="F17" s="3">
        <v>53.01</v>
      </c>
      <c r="G17" s="3">
        <v>53.62</v>
      </c>
      <c r="H17" s="3">
        <v>53.15</v>
      </c>
      <c r="I17" s="3">
        <v>53.24</v>
      </c>
      <c r="J17" s="3">
        <v>56.59</v>
      </c>
      <c r="K17" s="3">
        <v>55.49</v>
      </c>
      <c r="L17" s="3">
        <v>53.46</v>
      </c>
      <c r="M17" s="3">
        <v>53.48</v>
      </c>
      <c r="N17" s="3">
        <v>55.39</v>
      </c>
      <c r="O17" s="3">
        <v>55.59</v>
      </c>
      <c r="P17" s="3">
        <v>55.72</v>
      </c>
      <c r="Q17" s="3">
        <v>55.28</v>
      </c>
      <c r="R17" s="3">
        <v>55.62</v>
      </c>
      <c r="S17" s="3">
        <v>55.88</v>
      </c>
      <c r="T17" s="3"/>
      <c r="U17" s="3">
        <f t="shared" si="0"/>
        <v>54.62500000000001</v>
      </c>
      <c r="V17" s="3">
        <f t="shared" si="1"/>
        <v>1.3494367016514168</v>
      </c>
      <c r="W17" s="3"/>
      <c r="X17" s="3"/>
    </row>
    <row r="18" spans="1:24" ht="12.75">
      <c r="A18" s="1" t="s">
        <v>29</v>
      </c>
      <c r="B18" s="3">
        <v>0.37</v>
      </c>
      <c r="C18" s="3">
        <v>0.3</v>
      </c>
      <c r="D18" s="3">
        <v>0.3</v>
      </c>
      <c r="E18" s="3">
        <v>0.38</v>
      </c>
      <c r="F18" s="3">
        <v>0.37</v>
      </c>
      <c r="G18" s="3">
        <v>0.43</v>
      </c>
      <c r="H18" s="3">
        <v>0.43</v>
      </c>
      <c r="I18" s="3">
        <v>0.38</v>
      </c>
      <c r="J18" s="3">
        <v>0.29</v>
      </c>
      <c r="K18" s="3">
        <v>0.31</v>
      </c>
      <c r="L18" s="3">
        <v>0.33</v>
      </c>
      <c r="M18" s="3">
        <v>0.37</v>
      </c>
      <c r="N18" s="3">
        <v>0.37</v>
      </c>
      <c r="O18" s="3">
        <v>0.36</v>
      </c>
      <c r="P18" s="3">
        <v>0.39</v>
      </c>
      <c r="Q18" s="3">
        <v>0.27</v>
      </c>
      <c r="R18" s="3">
        <v>0.36</v>
      </c>
      <c r="S18" s="3">
        <v>0.39</v>
      </c>
      <c r="T18" s="3"/>
      <c r="U18" s="3">
        <f t="shared" si="0"/>
        <v>0.35555555555555557</v>
      </c>
      <c r="V18" s="3">
        <f t="shared" si="1"/>
        <v>0.046046296679629554</v>
      </c>
      <c r="W18" s="3"/>
      <c r="X18" s="3"/>
    </row>
    <row r="19" spans="1:24" ht="12.75">
      <c r="A19" s="1" t="s">
        <v>23</v>
      </c>
      <c r="B19" s="3">
        <v>2.12</v>
      </c>
      <c r="C19" s="3">
        <v>2.16</v>
      </c>
      <c r="D19" s="3">
        <v>2.07</v>
      </c>
      <c r="E19" s="3">
        <v>2.16</v>
      </c>
      <c r="F19" s="3">
        <v>2.05</v>
      </c>
      <c r="G19" s="3">
        <v>2.1</v>
      </c>
      <c r="H19" s="3">
        <v>2.11</v>
      </c>
      <c r="I19" s="3">
        <v>2.06</v>
      </c>
      <c r="J19" s="3">
        <v>2.09</v>
      </c>
      <c r="K19" s="3">
        <v>2.12</v>
      </c>
      <c r="L19" s="3">
        <v>2.02</v>
      </c>
      <c r="M19" s="3">
        <v>2.05</v>
      </c>
      <c r="N19" s="3">
        <v>2.03</v>
      </c>
      <c r="O19" s="3">
        <v>2.03</v>
      </c>
      <c r="P19" s="3">
        <v>2.03</v>
      </c>
      <c r="Q19" s="3">
        <v>2.01</v>
      </c>
      <c r="R19" s="3">
        <v>2.07</v>
      </c>
      <c r="S19" s="3">
        <v>1.96</v>
      </c>
      <c r="T19" s="3"/>
      <c r="U19" s="3">
        <f t="shared" si="0"/>
        <v>2.068888888888889</v>
      </c>
      <c r="V19" s="3">
        <f t="shared" si="1"/>
        <v>0.05312459150167966</v>
      </c>
      <c r="W19" s="3"/>
      <c r="X19" s="3"/>
    </row>
    <row r="20" spans="1:24" ht="12.75">
      <c r="A20" s="1" t="s">
        <v>30</v>
      </c>
      <c r="B20" s="3">
        <v>0.05</v>
      </c>
      <c r="C20" s="3">
        <v>0</v>
      </c>
      <c r="D20" s="3">
        <v>0</v>
      </c>
      <c r="E20" s="3">
        <v>0.01</v>
      </c>
      <c r="F20" s="3">
        <v>0</v>
      </c>
      <c r="G20" s="3">
        <v>0.02</v>
      </c>
      <c r="H20" s="3">
        <v>0</v>
      </c>
      <c r="I20" s="3">
        <v>0</v>
      </c>
      <c r="J20" s="3">
        <v>0.04</v>
      </c>
      <c r="K20" s="3">
        <v>0</v>
      </c>
      <c r="L20" s="3">
        <v>0</v>
      </c>
      <c r="M20" s="3">
        <v>0</v>
      </c>
      <c r="N20" s="3">
        <v>0.01</v>
      </c>
      <c r="O20" s="3">
        <v>0</v>
      </c>
      <c r="P20" s="3">
        <v>0.05</v>
      </c>
      <c r="Q20" s="3">
        <v>0</v>
      </c>
      <c r="R20" s="3">
        <v>0.02</v>
      </c>
      <c r="S20" s="3">
        <v>0</v>
      </c>
      <c r="T20" s="3"/>
      <c r="U20" s="3">
        <f t="shared" si="0"/>
        <v>0.01111111111111111</v>
      </c>
      <c r="V20" s="3">
        <f t="shared" si="1"/>
        <v>0.017785945835997755</v>
      </c>
      <c r="W20" s="3"/>
      <c r="X20" s="3"/>
    </row>
    <row r="21" spans="1:24" ht="12.75">
      <c r="A21" s="1" t="s">
        <v>74</v>
      </c>
      <c r="B21" s="3">
        <v>0</v>
      </c>
      <c r="C21" s="3">
        <v>0.6164182970580168</v>
      </c>
      <c r="D21" s="3">
        <v>2.467086</v>
      </c>
      <c r="E21" s="3">
        <v>1.7970379613498162</v>
      </c>
      <c r="F21" s="3">
        <v>2.125674719568381</v>
      </c>
      <c r="G21" s="3">
        <v>2.2878732674999345</v>
      </c>
      <c r="H21" s="3">
        <v>2.3654640910609768</v>
      </c>
      <c r="I21" s="3">
        <v>1.2080981334495624</v>
      </c>
      <c r="J21" s="3">
        <v>0</v>
      </c>
      <c r="K21" s="3">
        <v>1.1070116291260907</v>
      </c>
      <c r="L21" s="3">
        <v>1.9027224733565602</v>
      </c>
      <c r="M21" s="3">
        <v>1.9002061384777595</v>
      </c>
      <c r="N21" s="3">
        <v>0.8826113471548164</v>
      </c>
      <c r="O21" s="3">
        <v>1.238631658421092</v>
      </c>
      <c r="P21" s="3">
        <v>1.2070396442988076</v>
      </c>
      <c r="Q21" s="3">
        <v>1.2443450109418703</v>
      </c>
      <c r="R21" s="3">
        <v>0.8853424511618876</v>
      </c>
      <c r="S21" s="3">
        <v>0</v>
      </c>
      <c r="T21" s="3"/>
      <c r="U21" s="3">
        <f t="shared" si="0"/>
        <v>1.2908646012736427</v>
      </c>
      <c r="V21" s="3">
        <f t="shared" si="1"/>
        <v>0.8069053402641863</v>
      </c>
      <c r="W21" s="3"/>
      <c r="X21" s="3"/>
    </row>
    <row r="22" spans="1:24" ht="12.75">
      <c r="A22" s="1" t="s">
        <v>27</v>
      </c>
      <c r="B22" s="3">
        <v>2.25</v>
      </c>
      <c r="C22" s="3">
        <v>1.7353178286169204</v>
      </c>
      <c r="D22" s="3">
        <v>0</v>
      </c>
      <c r="E22" s="3">
        <v>0.7429407348602389</v>
      </c>
      <c r="F22" s="3">
        <v>0.32721792534114963</v>
      </c>
      <c r="G22" s="3">
        <v>0.2912640443625177</v>
      </c>
      <c r="H22" s="3">
        <v>0.3014441725357901</v>
      </c>
      <c r="I22" s="3">
        <v>1.09289648749252</v>
      </c>
      <c r="J22" s="3">
        <v>2.32</v>
      </c>
      <c r="K22" s="3">
        <v>1.3538588777772962</v>
      </c>
      <c r="L22" s="3">
        <v>0.6178408410361194</v>
      </c>
      <c r="M22" s="3">
        <v>0.5501051574932425</v>
      </c>
      <c r="N22" s="3">
        <v>1.5557848041439608</v>
      </c>
      <c r="O22" s="3">
        <v>1.1254209858534225</v>
      </c>
      <c r="P22" s="3">
        <v>1.153848965806886</v>
      </c>
      <c r="Q22" s="3">
        <v>1.2902798425790785</v>
      </c>
      <c r="R22" s="3">
        <v>1.553327228325486</v>
      </c>
      <c r="S22" s="3">
        <v>2.35</v>
      </c>
      <c r="T22" s="3"/>
      <c r="U22" s="3">
        <f t="shared" si="0"/>
        <v>1.1450859942347018</v>
      </c>
      <c r="V22" s="3">
        <f t="shared" si="1"/>
        <v>0.7283834765185321</v>
      </c>
      <c r="W22" s="3"/>
      <c r="X22" s="3"/>
    </row>
    <row r="23" spans="1:24" ht="12.75">
      <c r="A23" s="1" t="s">
        <v>26</v>
      </c>
      <c r="B23" s="3">
        <v>0.15</v>
      </c>
      <c r="C23" s="3">
        <v>0.14</v>
      </c>
      <c r="D23" s="3">
        <v>0.17</v>
      </c>
      <c r="E23" s="3">
        <v>0.14</v>
      </c>
      <c r="F23" s="3">
        <v>0.11</v>
      </c>
      <c r="G23" s="3">
        <v>0.17</v>
      </c>
      <c r="H23" s="3">
        <v>0.15</v>
      </c>
      <c r="I23" s="3">
        <v>0.17</v>
      </c>
      <c r="J23" s="3">
        <v>0.17</v>
      </c>
      <c r="K23" s="3">
        <v>0.17</v>
      </c>
      <c r="L23" s="3">
        <v>0.14</v>
      </c>
      <c r="M23" s="3">
        <v>0</v>
      </c>
      <c r="N23" s="3">
        <v>0.15</v>
      </c>
      <c r="O23" s="3">
        <v>0.15</v>
      </c>
      <c r="P23" s="3">
        <v>0.16</v>
      </c>
      <c r="Q23" s="3">
        <v>0.14</v>
      </c>
      <c r="R23" s="3">
        <v>0.16</v>
      </c>
      <c r="S23" s="3">
        <v>0.16</v>
      </c>
      <c r="T23" s="3"/>
      <c r="U23" s="3">
        <f t="shared" si="0"/>
        <v>0.14444444444444446</v>
      </c>
      <c r="V23" s="3">
        <f t="shared" si="1"/>
        <v>0.039291103950808086</v>
      </c>
      <c r="W23" s="3"/>
      <c r="X23" s="3"/>
    </row>
    <row r="24" spans="1:24" ht="12.75">
      <c r="A24" s="1" t="s">
        <v>22</v>
      </c>
      <c r="B24" s="3">
        <v>22.12</v>
      </c>
      <c r="C24" s="3">
        <v>22.53</v>
      </c>
      <c r="D24" s="3">
        <v>21.98</v>
      </c>
      <c r="E24" s="3">
        <v>22.41</v>
      </c>
      <c r="F24" s="3">
        <v>22.49</v>
      </c>
      <c r="G24" s="3">
        <v>22.41</v>
      </c>
      <c r="H24" s="3">
        <v>22.54</v>
      </c>
      <c r="I24" s="3">
        <v>22.04</v>
      </c>
      <c r="J24" s="3">
        <v>21.79</v>
      </c>
      <c r="K24" s="3">
        <v>22.65</v>
      </c>
      <c r="L24" s="3">
        <v>22.44</v>
      </c>
      <c r="M24" s="3">
        <v>22.46</v>
      </c>
      <c r="N24" s="3">
        <v>22.54</v>
      </c>
      <c r="O24" s="3">
        <v>22.67</v>
      </c>
      <c r="P24" s="3">
        <v>22.56</v>
      </c>
      <c r="Q24" s="3">
        <v>22.55</v>
      </c>
      <c r="R24" s="3">
        <v>22.66</v>
      </c>
      <c r="S24" s="3">
        <v>21.85</v>
      </c>
      <c r="T24" s="3"/>
      <c r="U24" s="3">
        <f t="shared" si="0"/>
        <v>22.37166666666667</v>
      </c>
      <c r="V24" s="3">
        <f t="shared" si="1"/>
        <v>0.2833881146576924</v>
      </c>
      <c r="W24" s="3"/>
      <c r="X24" s="3"/>
    </row>
    <row r="25" spans="1:24" ht="12.75">
      <c r="A25" s="1" t="s">
        <v>69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/>
      <c r="U25" s="3">
        <f t="shared" si="0"/>
        <v>0</v>
      </c>
      <c r="V25" s="3">
        <f t="shared" si="1"/>
        <v>0</v>
      </c>
      <c r="W25" s="3"/>
      <c r="X25" s="3"/>
    </row>
    <row r="26" spans="1:24" ht="12.75">
      <c r="A26" s="1" t="s">
        <v>28</v>
      </c>
      <c r="B26" s="3">
        <v>0</v>
      </c>
      <c r="C26" s="3">
        <v>0.15</v>
      </c>
      <c r="D26" s="3">
        <v>0</v>
      </c>
      <c r="E26" s="3">
        <v>0.03</v>
      </c>
      <c r="F26" s="3">
        <v>0.04</v>
      </c>
      <c r="G26" s="3">
        <v>0</v>
      </c>
      <c r="H26" s="3">
        <v>0.02</v>
      </c>
      <c r="I26" s="3">
        <v>0</v>
      </c>
      <c r="J26" s="3">
        <v>0.04</v>
      </c>
      <c r="K26" s="3">
        <v>0.01</v>
      </c>
      <c r="L26" s="3">
        <v>0.06</v>
      </c>
      <c r="M26" s="3">
        <v>0</v>
      </c>
      <c r="N26" s="3">
        <v>0.03</v>
      </c>
      <c r="O26" s="3">
        <v>0.09</v>
      </c>
      <c r="P26" s="3">
        <v>0.19</v>
      </c>
      <c r="Q26" s="3">
        <v>0.01</v>
      </c>
      <c r="R26" s="3">
        <v>0</v>
      </c>
      <c r="S26" s="3">
        <v>0.03</v>
      </c>
      <c r="T26" s="3"/>
      <c r="U26" s="3">
        <f t="shared" si="0"/>
        <v>0.03888888888888889</v>
      </c>
      <c r="V26" s="3">
        <f t="shared" si="1"/>
        <v>0.054003146846096355</v>
      </c>
      <c r="W26" s="3"/>
      <c r="X26" s="3"/>
    </row>
    <row r="27" spans="1:24" ht="12.75">
      <c r="A27" s="1" t="s">
        <v>24</v>
      </c>
      <c r="B27" s="3">
        <v>8.67</v>
      </c>
      <c r="C27" s="3">
        <v>8.81</v>
      </c>
      <c r="D27" s="3">
        <v>8.42</v>
      </c>
      <c r="E27" s="3">
        <v>8.72</v>
      </c>
      <c r="F27" s="3">
        <v>8.66</v>
      </c>
      <c r="G27" s="3">
        <v>8.6</v>
      </c>
      <c r="H27" s="3">
        <v>8.72</v>
      </c>
      <c r="I27" s="3">
        <v>8.48</v>
      </c>
      <c r="J27" s="3">
        <v>8.5</v>
      </c>
      <c r="K27" s="3">
        <v>8.73</v>
      </c>
      <c r="L27" s="3">
        <v>8.62</v>
      </c>
      <c r="M27" s="3">
        <v>8.62</v>
      </c>
      <c r="N27" s="3">
        <v>8.67</v>
      </c>
      <c r="O27" s="3">
        <v>8.67</v>
      </c>
      <c r="P27" s="3">
        <v>8.63</v>
      </c>
      <c r="Q27" s="3">
        <v>8.72</v>
      </c>
      <c r="R27" s="3">
        <v>8.79</v>
      </c>
      <c r="S27" s="3">
        <v>8.57</v>
      </c>
      <c r="T27" s="3"/>
      <c r="U27" s="3">
        <f t="shared" si="0"/>
        <v>8.644444444444444</v>
      </c>
      <c r="V27" s="3">
        <f t="shared" si="1"/>
        <v>0.10359549287390944</v>
      </c>
      <c r="W27" s="3"/>
      <c r="X27" s="3"/>
    </row>
    <row r="28" spans="1:24" ht="12.75">
      <c r="A28" s="1" t="s">
        <v>18</v>
      </c>
      <c r="B28" s="3">
        <v>4.8</v>
      </c>
      <c r="C28" s="3">
        <v>4.82</v>
      </c>
      <c r="D28" s="3">
        <v>4.41</v>
      </c>
      <c r="E28" s="3">
        <v>4.8</v>
      </c>
      <c r="F28" s="3">
        <v>4.79</v>
      </c>
      <c r="G28" s="3">
        <v>4.66</v>
      </c>
      <c r="H28" s="3">
        <v>4.8</v>
      </c>
      <c r="I28" s="3">
        <v>4.73</v>
      </c>
      <c r="J28" s="3">
        <v>4.63</v>
      </c>
      <c r="K28" s="3">
        <v>4.81</v>
      </c>
      <c r="L28" s="3">
        <v>4.85</v>
      </c>
      <c r="M28" s="3">
        <v>4.71</v>
      </c>
      <c r="N28" s="3">
        <v>4.87</v>
      </c>
      <c r="O28" s="3">
        <v>4.78</v>
      </c>
      <c r="P28" s="3">
        <v>4.72</v>
      </c>
      <c r="Q28" s="3">
        <v>4.71</v>
      </c>
      <c r="R28" s="3">
        <v>4.81</v>
      </c>
      <c r="S28" s="3">
        <v>4.54</v>
      </c>
      <c r="T28" s="3"/>
      <c r="U28" s="3">
        <f t="shared" si="0"/>
        <v>4.735555555555556</v>
      </c>
      <c r="V28" s="3">
        <f t="shared" si="1"/>
        <v>0.11617543641468563</v>
      </c>
      <c r="W28" s="3"/>
      <c r="X28" s="3"/>
    </row>
    <row r="29" spans="1:24" ht="12.75">
      <c r="A29" s="1" t="s">
        <v>20</v>
      </c>
      <c r="B29" s="3">
        <v>1.46</v>
      </c>
      <c r="C29" s="3">
        <v>1.56</v>
      </c>
      <c r="D29" s="3">
        <v>1.53</v>
      </c>
      <c r="E29" s="3">
        <v>1.52</v>
      </c>
      <c r="F29" s="3">
        <v>1.5</v>
      </c>
      <c r="G29" s="3">
        <v>1.49</v>
      </c>
      <c r="H29" s="3">
        <v>1.51</v>
      </c>
      <c r="I29" s="3">
        <v>1.51</v>
      </c>
      <c r="J29" s="3">
        <v>1.47</v>
      </c>
      <c r="K29" s="3">
        <v>1.54</v>
      </c>
      <c r="L29" s="3">
        <v>1.49</v>
      </c>
      <c r="M29" s="3">
        <v>1.47</v>
      </c>
      <c r="N29" s="3">
        <v>1.46</v>
      </c>
      <c r="O29" s="3">
        <v>1.49</v>
      </c>
      <c r="P29" s="3">
        <v>1.53</v>
      </c>
      <c r="Q29" s="3">
        <v>1.51</v>
      </c>
      <c r="R29" s="3">
        <v>1.49</v>
      </c>
      <c r="S29" s="3">
        <v>1.53</v>
      </c>
      <c r="T29" s="3"/>
      <c r="U29" s="3">
        <f t="shared" si="0"/>
        <v>1.5033333333333332</v>
      </c>
      <c r="V29" s="3">
        <f t="shared" si="1"/>
        <v>0.028491484796032494</v>
      </c>
      <c r="W29" s="3"/>
      <c r="X29" s="3"/>
    </row>
    <row r="30" spans="1:24" ht="12.75">
      <c r="A30" s="1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/>
      <c r="U30" s="3">
        <f t="shared" si="0"/>
        <v>0</v>
      </c>
      <c r="V30" s="3">
        <f t="shared" si="1"/>
        <v>0</v>
      </c>
      <c r="W30" s="3"/>
      <c r="X30" s="3"/>
    </row>
    <row r="31" spans="1:24" ht="12.75">
      <c r="A31" s="1" t="s">
        <v>67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/>
      <c r="U31" s="3">
        <f t="shared" si="0"/>
        <v>0</v>
      </c>
      <c r="V31" s="3">
        <f t="shared" si="1"/>
        <v>0</v>
      </c>
      <c r="W31" s="3"/>
      <c r="X31" s="3"/>
    </row>
    <row r="32" spans="1:24" ht="12.75">
      <c r="A32" s="1" t="s">
        <v>68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/>
      <c r="U32" s="3">
        <f t="shared" si="0"/>
        <v>0</v>
      </c>
      <c r="V32" s="3">
        <f t="shared" si="1"/>
        <v>0</v>
      </c>
      <c r="W32" s="3"/>
      <c r="X32" s="3"/>
    </row>
    <row r="33" spans="1:24" ht="12.75">
      <c r="A33" s="1" t="s">
        <v>19</v>
      </c>
      <c r="B33" s="3">
        <v>2.694588</v>
      </c>
      <c r="C33" s="3">
        <v>2.850045</v>
      </c>
      <c r="D33" s="3">
        <v>2.521858</v>
      </c>
      <c r="E33" s="3">
        <v>2.487312</v>
      </c>
      <c r="F33" s="3">
        <v>2.556404</v>
      </c>
      <c r="G33" s="3">
        <v>2.504585</v>
      </c>
      <c r="H33" s="3">
        <v>2.435493</v>
      </c>
      <c r="I33" s="3">
        <v>2.193671</v>
      </c>
      <c r="J33" s="3">
        <v>2.9018639999999998</v>
      </c>
      <c r="K33" s="3">
        <v>2.504585</v>
      </c>
      <c r="L33" s="3">
        <v>2.366401</v>
      </c>
      <c r="M33" s="3">
        <v>2.625496</v>
      </c>
      <c r="N33" s="3">
        <v>2.5909500000000003</v>
      </c>
      <c r="O33" s="3">
        <v>2.2973090000000003</v>
      </c>
      <c r="P33" s="3">
        <v>2.366401</v>
      </c>
      <c r="Q33" s="3">
        <v>2.262763</v>
      </c>
      <c r="R33" s="3">
        <v>2.41822</v>
      </c>
      <c r="S33" s="3">
        <v>2.746407</v>
      </c>
      <c r="T33" s="3"/>
      <c r="U33" s="3">
        <f t="shared" si="0"/>
        <v>2.518019555555555</v>
      </c>
      <c r="V33" s="3">
        <f t="shared" si="1"/>
        <v>0.19439116986459357</v>
      </c>
      <c r="W33" s="3"/>
      <c r="X33" s="3"/>
    </row>
    <row r="34" spans="1:24" ht="12.75">
      <c r="A34" s="1" t="s">
        <v>25</v>
      </c>
      <c r="B34" s="3">
        <v>0</v>
      </c>
      <c r="C34" s="3">
        <v>0.01</v>
      </c>
      <c r="D34" s="3">
        <v>0.01</v>
      </c>
      <c r="E34" s="3">
        <v>0</v>
      </c>
      <c r="F34" s="3">
        <v>0</v>
      </c>
      <c r="G34" s="3">
        <v>0</v>
      </c>
      <c r="H34" s="3">
        <v>0.01</v>
      </c>
      <c r="I34" s="3">
        <v>0</v>
      </c>
      <c r="J34" s="3">
        <v>0.01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0.01</v>
      </c>
      <c r="S34" s="3">
        <v>0.02</v>
      </c>
      <c r="T34" s="3"/>
      <c r="U34" s="3">
        <f t="shared" si="0"/>
        <v>0.003888888888888889</v>
      </c>
      <c r="V34" s="3">
        <f t="shared" si="1"/>
        <v>0.006076849889141856</v>
      </c>
      <c r="W34" s="3"/>
      <c r="X34" s="3"/>
    </row>
    <row r="35" spans="1:24" ht="12.75">
      <c r="A35" s="1" t="s">
        <v>75</v>
      </c>
      <c r="B35" s="3">
        <v>0.9026405475459371</v>
      </c>
      <c r="C35" s="3">
        <v>0.8115031387512055</v>
      </c>
      <c r="D35" s="3">
        <v>0.8761047426087404</v>
      </c>
      <c r="E35" s="3">
        <v>0.9352726030359467</v>
      </c>
      <c r="F35" s="3">
        <v>0.892036300691708</v>
      </c>
      <c r="G35" s="3">
        <v>0.9333031259110953</v>
      </c>
      <c r="H35" s="3">
        <v>0.9585521530823903</v>
      </c>
      <c r="I35" s="3">
        <v>1.0536389533989623</v>
      </c>
      <c r="J35" s="3">
        <v>0.7920052551233772</v>
      </c>
      <c r="K35" s="3">
        <v>0.9829543407017114</v>
      </c>
      <c r="L35" s="3">
        <v>0.9919404345332812</v>
      </c>
      <c r="M35" s="3">
        <v>0.8666406227067102</v>
      </c>
      <c r="N35" s="3">
        <v>0.9346417538042348</v>
      </c>
      <c r="O35" s="3">
        <v>1.0815002644603129</v>
      </c>
      <c r="P35" s="3">
        <v>1.051286682363787</v>
      </c>
      <c r="Q35" s="3">
        <v>1.0862204223281418</v>
      </c>
      <c r="R35" s="3">
        <v>1.0242135509003434</v>
      </c>
      <c r="S35" s="3">
        <v>0.8446353097243405</v>
      </c>
      <c r="T35" s="3"/>
      <c r="U35" s="3">
        <f t="shared" si="0"/>
        <v>0.9455050112040124</v>
      </c>
      <c r="V35" s="3">
        <f t="shared" si="1"/>
        <v>0.09039112289049915</v>
      </c>
      <c r="W35" s="3"/>
      <c r="X35" s="3"/>
    </row>
    <row r="36" spans="2:2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2.75">
      <c r="B37" s="3">
        <v>102.09722854754592</v>
      </c>
      <c r="C37" s="3">
        <v>101.87328426442616</v>
      </c>
      <c r="D37" s="3">
        <v>97.27504874260875</v>
      </c>
      <c r="E37" s="3">
        <v>99.452563299246</v>
      </c>
      <c r="F37" s="3">
        <v>98.92133294560125</v>
      </c>
      <c r="G37" s="3">
        <v>99.51702543777354</v>
      </c>
      <c r="H37" s="3">
        <v>99.50095341667915</v>
      </c>
      <c r="I37" s="3">
        <v>98.15830457434106</v>
      </c>
      <c r="J37" s="3">
        <v>101.63386925512337</v>
      </c>
      <c r="K37" s="3">
        <v>101.77840984760512</v>
      </c>
      <c r="L37" s="3">
        <v>99.28890474892596</v>
      </c>
      <c r="M37" s="3">
        <v>99.1024479186777</v>
      </c>
      <c r="N37" s="3">
        <v>101.483987905103</v>
      </c>
      <c r="O37" s="3">
        <v>101.57286190873484</v>
      </c>
      <c r="P37" s="3">
        <v>101.75857629246946</v>
      </c>
      <c r="Q37" s="3">
        <v>101.0836082758491</v>
      </c>
      <c r="R37" s="3">
        <v>101.87110323038772</v>
      </c>
      <c r="S37" s="3">
        <v>100.87104230972434</v>
      </c>
      <c r="T37" s="3"/>
      <c r="U37" s="3">
        <f t="shared" si="0"/>
        <v>100.40225294004568</v>
      </c>
      <c r="V37" s="3">
        <f t="shared" si="1"/>
        <v>1.4971331697193877</v>
      </c>
      <c r="W37" s="3"/>
      <c r="X37" s="3"/>
    </row>
    <row r="38" spans="1:24" ht="12.75">
      <c r="A38" s="1" t="s">
        <v>76</v>
      </c>
      <c r="B38" s="3">
        <v>1.1345562774</v>
      </c>
      <c r="C38" s="3">
        <v>1.20226544725</v>
      </c>
      <c r="D38" s="3">
        <v>1.0640823109</v>
      </c>
      <c r="E38" s="3">
        <v>1.0472827176000001</v>
      </c>
      <c r="F38" s="3">
        <v>1.0763739042</v>
      </c>
      <c r="G38" s="3">
        <v>1.05455551425</v>
      </c>
      <c r="H38" s="3">
        <v>1.02771832765</v>
      </c>
      <c r="I38" s="3">
        <v>0.9236451745500001</v>
      </c>
      <c r="J38" s="3">
        <v>1.2240838371999998</v>
      </c>
      <c r="K38" s="3">
        <v>1.05455551425</v>
      </c>
      <c r="L38" s="3">
        <v>0.9963731410500001</v>
      </c>
      <c r="M38" s="3">
        <v>1.1054650907999999</v>
      </c>
      <c r="N38" s="3">
        <v>1.0909194975</v>
      </c>
      <c r="O38" s="3">
        <v>0.9672819544500001</v>
      </c>
      <c r="P38" s="3">
        <v>0.9963731410500001</v>
      </c>
      <c r="Q38" s="3">
        <v>0.9527363611499999</v>
      </c>
      <c r="R38" s="3">
        <v>1.0204455309999998</v>
      </c>
      <c r="S38" s="3">
        <v>1.16088266735</v>
      </c>
      <c r="T38" s="3"/>
      <c r="U38" s="3">
        <f t="shared" si="0"/>
        <v>1.061088689422222</v>
      </c>
      <c r="V38" s="3">
        <f t="shared" si="1"/>
        <v>0.08253506672558683</v>
      </c>
      <c r="W38" s="3"/>
      <c r="X38" s="3"/>
    </row>
    <row r="39" spans="1:24" ht="12.75">
      <c r="A39" s="1" t="s">
        <v>77</v>
      </c>
      <c r="B39" s="3">
        <v>100.96267227014593</v>
      </c>
      <c r="C39" s="3">
        <v>100.67101881717616</v>
      </c>
      <c r="D39" s="3">
        <v>96.21096643170874</v>
      </c>
      <c r="E39" s="3">
        <v>98.405280581646</v>
      </c>
      <c r="F39" s="3">
        <v>97.84495904140125</v>
      </c>
      <c r="G39" s="3">
        <v>98.46246992352354</v>
      </c>
      <c r="H39" s="3">
        <v>98.47323508902915</v>
      </c>
      <c r="I39" s="3">
        <v>97.23465939979106</v>
      </c>
      <c r="J39" s="3">
        <v>100.40978541792337</v>
      </c>
      <c r="K39" s="3">
        <v>100.72385433335512</v>
      </c>
      <c r="L39" s="3">
        <v>98.29253160787596</v>
      </c>
      <c r="M39" s="3">
        <v>97.9969828278777</v>
      </c>
      <c r="N39" s="3">
        <v>100.39306840760301</v>
      </c>
      <c r="O39" s="3">
        <v>100.60557995428483</v>
      </c>
      <c r="P39" s="3">
        <v>100.76220315141946</v>
      </c>
      <c r="Q39" s="3">
        <v>100.1308719146991</v>
      </c>
      <c r="R39" s="3">
        <v>100.85065769938772</v>
      </c>
      <c r="S39" s="3">
        <v>99.71015964237435</v>
      </c>
      <c r="T39" s="3"/>
      <c r="U39" s="3">
        <f t="shared" si="0"/>
        <v>99.34116425062346</v>
      </c>
      <c r="V39" s="3">
        <f t="shared" si="1"/>
        <v>1.475215237512554</v>
      </c>
      <c r="W39" s="3"/>
      <c r="X39" s="3"/>
    </row>
    <row r="40" spans="2:2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>
      <c r="A42" s="1" t="s">
        <v>78</v>
      </c>
      <c r="B42" s="3">
        <v>23</v>
      </c>
      <c r="C42" s="3">
        <v>23</v>
      </c>
      <c r="D42" s="3">
        <v>23</v>
      </c>
      <c r="E42" s="3">
        <v>23</v>
      </c>
      <c r="F42" s="3">
        <v>23</v>
      </c>
      <c r="G42" s="3">
        <v>23</v>
      </c>
      <c r="H42" s="3">
        <v>23</v>
      </c>
      <c r="I42" s="3">
        <v>23</v>
      </c>
      <c r="J42" s="3">
        <v>23</v>
      </c>
      <c r="K42" s="3">
        <v>23</v>
      </c>
      <c r="L42" s="3">
        <v>23</v>
      </c>
      <c r="M42" s="3">
        <v>23</v>
      </c>
      <c r="N42" s="3">
        <v>23</v>
      </c>
      <c r="O42" s="3">
        <v>23</v>
      </c>
      <c r="P42" s="3">
        <v>23</v>
      </c>
      <c r="Q42" s="3">
        <v>23</v>
      </c>
      <c r="R42" s="3">
        <v>23</v>
      </c>
      <c r="S42" s="3">
        <v>23</v>
      </c>
      <c r="T42" s="3"/>
      <c r="U42" s="3">
        <f t="shared" si="0"/>
        <v>23</v>
      </c>
      <c r="V42" s="3">
        <f t="shared" si="1"/>
        <v>0</v>
      </c>
      <c r="W42" s="3"/>
      <c r="X42" s="3"/>
    </row>
    <row r="43" spans="2:2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1" t="s">
        <v>79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 t="s">
        <v>71</v>
      </c>
      <c r="V44" s="3" t="s">
        <v>72</v>
      </c>
      <c r="W44" s="3" t="s">
        <v>80</v>
      </c>
      <c r="X44" s="3"/>
    </row>
    <row r="45" spans="1:25" ht="12.75">
      <c r="A45" s="1" t="s">
        <v>33</v>
      </c>
      <c r="B45" s="3">
        <v>7.771551627309774</v>
      </c>
      <c r="C45" s="3">
        <v>7.668504412909956</v>
      </c>
      <c r="D45" s="3">
        <v>7.591543507997709</v>
      </c>
      <c r="E45" s="3">
        <v>7.560493590787463</v>
      </c>
      <c r="F45" s="3">
        <v>7.55395963590937</v>
      </c>
      <c r="G45" s="3">
        <v>7.580731921918447</v>
      </c>
      <c r="H45" s="3">
        <v>7.5319357747027755</v>
      </c>
      <c r="I45" s="3">
        <v>7.624379231809971</v>
      </c>
      <c r="J45" s="3">
        <v>7.817741211501539</v>
      </c>
      <c r="K45" s="3">
        <v>7.6656510358000896</v>
      </c>
      <c r="L45" s="3">
        <v>7.582721328649508</v>
      </c>
      <c r="M45" s="3">
        <v>7.5943544799349185</v>
      </c>
      <c r="N45" s="3">
        <v>7.677879165133835</v>
      </c>
      <c r="O45" s="3">
        <v>7.678528258214726</v>
      </c>
      <c r="P45" s="3">
        <v>7.687465993294683</v>
      </c>
      <c r="Q45" s="3">
        <v>7.676944105625526</v>
      </c>
      <c r="R45" s="3">
        <v>7.673535419908462</v>
      </c>
      <c r="S45" s="3">
        <v>7.786164860935536</v>
      </c>
      <c r="T45" s="3"/>
      <c r="U45" s="3">
        <f t="shared" si="0"/>
        <v>7.651338086796906</v>
      </c>
      <c r="V45" s="3">
        <f t="shared" si="1"/>
        <v>0.08187200824405344</v>
      </c>
      <c r="W45" s="4">
        <v>7.67</v>
      </c>
      <c r="X45" s="3">
        <v>4</v>
      </c>
      <c r="Y45" s="1">
        <f>W45*X45</f>
        <v>30.68</v>
      </c>
    </row>
    <row r="46" spans="1:25" ht="12.75">
      <c r="A46" s="1" t="s">
        <v>81</v>
      </c>
      <c r="B46" s="3">
        <v>0.22844837269022644</v>
      </c>
      <c r="C46" s="3">
        <v>0.33149558709004356</v>
      </c>
      <c r="D46" s="3">
        <v>0.3526436242423406</v>
      </c>
      <c r="E46" s="3">
        <v>0.36097247137566457</v>
      </c>
      <c r="F46" s="3">
        <v>0.3442952567119568</v>
      </c>
      <c r="G46" s="3">
        <v>0.34991611738666634</v>
      </c>
      <c r="H46" s="3">
        <v>0.35240829101975996</v>
      </c>
      <c r="I46" s="3">
        <v>0.3476914299383389</v>
      </c>
      <c r="J46" s="3">
        <v>0.18225878849846122</v>
      </c>
      <c r="K46" s="3">
        <v>0.33434896419991045</v>
      </c>
      <c r="L46" s="3">
        <v>0.3376819394373984</v>
      </c>
      <c r="M46" s="3">
        <v>0.3430944162083988</v>
      </c>
      <c r="N46" s="3">
        <v>0.3221208348661646</v>
      </c>
      <c r="O46" s="3">
        <v>0.32147174178527393</v>
      </c>
      <c r="P46" s="3">
        <v>0.3125340067053166</v>
      </c>
      <c r="Q46" s="3">
        <v>0.32305589437447413</v>
      </c>
      <c r="R46" s="3">
        <v>0.326464580091538</v>
      </c>
      <c r="S46" s="3">
        <v>0.21383513906446439</v>
      </c>
      <c r="T46" s="3"/>
      <c r="U46" s="3">
        <f t="shared" si="0"/>
        <v>0.31581874753813316</v>
      </c>
      <c r="V46" s="3">
        <f t="shared" si="1"/>
        <v>0.05182260593715371</v>
      </c>
      <c r="W46" s="4">
        <v>0.33</v>
      </c>
      <c r="X46" s="3">
        <v>3</v>
      </c>
      <c r="Y46" s="1">
        <f aca="true" t="shared" si="2" ref="Y46:Y59">W46*X46</f>
        <v>0.99</v>
      </c>
    </row>
    <row r="47" spans="2:2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3"/>
    </row>
    <row r="48" spans="1:25" ht="12.75">
      <c r="A48" s="1" t="s">
        <v>34</v>
      </c>
      <c r="B48" s="3">
        <v>4.5349875311337815</v>
      </c>
      <c r="C48" s="3">
        <v>4.650797792990238</v>
      </c>
      <c r="D48" s="3">
        <v>4.736326157897915</v>
      </c>
      <c r="E48" s="3">
        <v>4.737076637731293</v>
      </c>
      <c r="F48" s="3">
        <v>4.777655781086549</v>
      </c>
      <c r="G48" s="3">
        <v>4.7231825507956025</v>
      </c>
      <c r="H48" s="3">
        <v>4.761741294831064</v>
      </c>
      <c r="I48" s="3">
        <v>4.705291985725102</v>
      </c>
      <c r="J48" s="3">
        <v>4.487530071669392</v>
      </c>
      <c r="K48" s="3">
        <v>4.664564170273795</v>
      </c>
      <c r="L48" s="3">
        <v>4.74490519318271</v>
      </c>
      <c r="M48" s="3">
        <v>4.754641356936766</v>
      </c>
      <c r="N48" s="3">
        <v>4.657709143779625</v>
      </c>
      <c r="O48" s="3">
        <v>4.66811319514097</v>
      </c>
      <c r="P48" s="3">
        <v>4.640018805797366</v>
      </c>
      <c r="Q48" s="3">
        <v>4.6684792840822364</v>
      </c>
      <c r="R48" s="3">
        <v>4.660504897116706</v>
      </c>
      <c r="S48" s="3">
        <v>4.538655133815571</v>
      </c>
      <c r="T48" s="3"/>
      <c r="U48" s="3">
        <f t="shared" si="0"/>
        <v>4.6728989435548165</v>
      </c>
      <c r="V48" s="3">
        <f t="shared" si="1"/>
        <v>0.08257674061653719</v>
      </c>
      <c r="W48" s="4">
        <v>4.67</v>
      </c>
      <c r="X48" s="3">
        <v>2</v>
      </c>
      <c r="Y48" s="1">
        <f t="shared" si="2"/>
        <v>9.34</v>
      </c>
    </row>
    <row r="49" spans="1:25" ht="12.75">
      <c r="A49" s="1" t="s">
        <v>82</v>
      </c>
      <c r="B49" s="3">
        <v>0.25877418010171865</v>
      </c>
      <c r="C49" s="3">
        <v>0.20095218982525487</v>
      </c>
      <c r="D49" s="3">
        <v>0</v>
      </c>
      <c r="E49" s="3">
        <v>0.08809883671075545</v>
      </c>
      <c r="F49" s="3">
        <v>0.03899509084336677</v>
      </c>
      <c r="G49" s="3">
        <v>0.03443714973258272</v>
      </c>
      <c r="H49" s="3">
        <v>0.035724505487762515</v>
      </c>
      <c r="I49" s="3">
        <v>0.13088849289134788</v>
      </c>
      <c r="J49" s="3">
        <v>0.26803133838636306</v>
      </c>
      <c r="K49" s="3">
        <v>0.15640971017201513</v>
      </c>
      <c r="L49" s="3">
        <v>0.07328730441912125</v>
      </c>
      <c r="M49" s="3">
        <v>0.06532827290819031</v>
      </c>
      <c r="N49" s="3">
        <v>0.1803497011599386</v>
      </c>
      <c r="O49" s="3">
        <v>0.13000268321004155</v>
      </c>
      <c r="P49" s="3">
        <v>0.13313034547691574</v>
      </c>
      <c r="Q49" s="3">
        <v>0.14985120886707032</v>
      </c>
      <c r="R49" s="3">
        <v>0.1792187593830873</v>
      </c>
      <c r="S49" s="3">
        <v>0.27383632256192264</v>
      </c>
      <c r="T49" s="3"/>
      <c r="U49" s="3">
        <f t="shared" si="0"/>
        <v>0.1331842273409697</v>
      </c>
      <c r="V49" s="3">
        <f t="shared" si="1"/>
        <v>0.08387393694359294</v>
      </c>
      <c r="W49" s="4">
        <v>0.17</v>
      </c>
      <c r="X49" s="3">
        <v>2</v>
      </c>
      <c r="Y49" s="1">
        <f t="shared" si="2"/>
        <v>0.34</v>
      </c>
    </row>
    <row r="50" spans="1:25" ht="12.75">
      <c r="A50" s="1" t="s">
        <v>83</v>
      </c>
      <c r="B50" s="3">
        <v>0</v>
      </c>
      <c r="C50" s="3">
        <v>0.06423295788143693</v>
      </c>
      <c r="D50" s="3">
        <v>0.26835787015712714</v>
      </c>
      <c r="E50" s="3">
        <v>0.19175289961447814</v>
      </c>
      <c r="F50" s="3">
        <v>0.22794934197789016</v>
      </c>
      <c r="G50" s="3">
        <v>0.2434114328093955</v>
      </c>
      <c r="H50" s="3">
        <v>0.2522576691384728</v>
      </c>
      <c r="I50" s="3">
        <v>0.13019470919469717</v>
      </c>
      <c r="J50" s="3">
        <v>0</v>
      </c>
      <c r="K50" s="3">
        <v>0.1150830022055729</v>
      </c>
      <c r="L50" s="3">
        <v>0.20309361434660636</v>
      </c>
      <c r="M50" s="3">
        <v>0.2030602247479578</v>
      </c>
      <c r="N50" s="3">
        <v>0.09206702163936596</v>
      </c>
      <c r="O50" s="3">
        <v>0.12875027595009667</v>
      </c>
      <c r="P50" s="3">
        <v>0.12531940202513434</v>
      </c>
      <c r="Q50" s="3">
        <v>0.13004265713937002</v>
      </c>
      <c r="R50" s="3">
        <v>0.09191798300459199</v>
      </c>
      <c r="S50" s="3">
        <v>0</v>
      </c>
      <c r="T50" s="3"/>
      <c r="U50" s="3">
        <f t="shared" si="0"/>
        <v>0.13708283676845523</v>
      </c>
      <c r="V50" s="3">
        <f t="shared" si="1"/>
        <v>0.08687294331687215</v>
      </c>
      <c r="W50" s="4">
        <v>0.1</v>
      </c>
      <c r="X50" s="3">
        <v>3</v>
      </c>
      <c r="Y50" s="1">
        <f t="shared" si="2"/>
        <v>0.30000000000000004</v>
      </c>
    </row>
    <row r="51" spans="1:25" ht="12.75">
      <c r="A51" s="1" t="s">
        <v>40</v>
      </c>
      <c r="B51" s="3">
        <v>0.03827486143566528</v>
      </c>
      <c r="C51" s="3">
        <v>0.031247008753513855</v>
      </c>
      <c r="D51" s="3">
        <v>0.03261790748534201</v>
      </c>
      <c r="E51" s="3">
        <v>0.04052967109425314</v>
      </c>
      <c r="F51" s="3">
        <v>0.03965957479349175</v>
      </c>
      <c r="G51" s="3">
        <v>0.045728005440582455</v>
      </c>
      <c r="H51" s="3">
        <v>0.04583542564803853</v>
      </c>
      <c r="I51" s="3">
        <v>0.04093355966821175</v>
      </c>
      <c r="J51" s="3">
        <v>0.03013485234856119</v>
      </c>
      <c r="K51" s="3">
        <v>0.03221257835021757</v>
      </c>
      <c r="L51" s="3">
        <v>0.035207854029021844</v>
      </c>
      <c r="M51" s="3">
        <v>0.03952124926376841</v>
      </c>
      <c r="N51" s="3">
        <v>0.038578124093018716</v>
      </c>
      <c r="O51" s="3">
        <v>0.0374035899756494</v>
      </c>
      <c r="P51" s="3">
        <v>0.0404730730459727</v>
      </c>
      <c r="Q51" s="3">
        <v>0.028204186795039</v>
      </c>
      <c r="R51" s="3">
        <v>0.03735910748071402</v>
      </c>
      <c r="S51" s="3">
        <v>0.04087533062841289</v>
      </c>
      <c r="T51" s="3"/>
      <c r="U51" s="3">
        <f t="shared" si="0"/>
        <v>0.03748866446274858</v>
      </c>
      <c r="V51" s="3">
        <f t="shared" si="1"/>
        <v>0.005004242262295457</v>
      </c>
      <c r="W51" s="4">
        <v>0.03</v>
      </c>
      <c r="X51" s="3">
        <v>4</v>
      </c>
      <c r="Y51" s="1">
        <f t="shared" si="2"/>
        <v>0.12</v>
      </c>
    </row>
    <row r="52" spans="1:25" ht="12.75">
      <c r="A52" s="1" t="s">
        <v>37</v>
      </c>
      <c r="B52" s="3">
        <v>0.017472676146630804</v>
      </c>
      <c r="C52" s="3">
        <v>0.01641993733417659</v>
      </c>
      <c r="D52" s="3">
        <v>0.02081325612135129</v>
      </c>
      <c r="E52" s="3">
        <v>0.0168141061064703</v>
      </c>
      <c r="F52" s="3">
        <v>0.013276857072519766</v>
      </c>
      <c r="G52" s="3">
        <v>0.02035724436526852</v>
      </c>
      <c r="H52" s="3">
        <v>0.018004469834824597</v>
      </c>
      <c r="I52" s="3">
        <v>0.020620590772333885</v>
      </c>
      <c r="J52" s="3">
        <v>0.019891899513667488</v>
      </c>
      <c r="K52" s="3">
        <v>0.019891566257765985</v>
      </c>
      <c r="L52" s="3">
        <v>0.016819377420257273</v>
      </c>
      <c r="M52" s="3">
        <v>0</v>
      </c>
      <c r="N52" s="3">
        <v>0.017611117149433905</v>
      </c>
      <c r="O52" s="3">
        <v>0.01754923991051091</v>
      </c>
      <c r="P52" s="3">
        <v>0.018697253734511282</v>
      </c>
      <c r="Q52" s="3">
        <v>0.01646774445903731</v>
      </c>
      <c r="R52" s="3">
        <v>0.018696927304170594</v>
      </c>
      <c r="S52" s="3">
        <v>0.018883083757276597</v>
      </c>
      <c r="T52" s="3"/>
      <c r="U52" s="3">
        <f t="shared" si="0"/>
        <v>0.017127074847789286</v>
      </c>
      <c r="V52" s="3">
        <f t="shared" si="1"/>
        <v>0.004666001906109363</v>
      </c>
      <c r="W52" s="4">
        <v>0.02</v>
      </c>
      <c r="X52" s="3">
        <v>2</v>
      </c>
      <c r="Y52" s="1">
        <f t="shared" si="2"/>
        <v>0.04</v>
      </c>
    </row>
    <row r="53" spans="1:25" ht="12.75">
      <c r="A53" s="1" t="s">
        <v>84</v>
      </c>
      <c r="B53" s="3">
        <v>0.1151717692598151</v>
      </c>
      <c r="C53" s="3">
        <v>0.02101469932181743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0.15803044224199342</v>
      </c>
      <c r="K53" s="3">
        <v>0.010819018137111669</v>
      </c>
      <c r="L53" s="3">
        <v>0</v>
      </c>
      <c r="M53" s="3">
        <v>0</v>
      </c>
      <c r="N53" s="3">
        <v>0.00951867796371636</v>
      </c>
      <c r="O53" s="3">
        <v>0.009002544716398775</v>
      </c>
      <c r="P53" s="3">
        <v>0.017553023717465532</v>
      </c>
      <c r="Q53" s="3">
        <v>0.005929581097455283</v>
      </c>
      <c r="R53" s="3">
        <v>0.010120751814934048</v>
      </c>
      <c r="S53" s="3">
        <v>0.10803715238086531</v>
      </c>
      <c r="T53" s="3"/>
      <c r="U53" s="3">
        <f t="shared" si="0"/>
        <v>0.02584431448064294</v>
      </c>
      <c r="V53" s="3">
        <f t="shared" si="1"/>
        <v>0.04793591723526543</v>
      </c>
      <c r="W53" s="4">
        <v>0.01</v>
      </c>
      <c r="X53" s="3">
        <v>3</v>
      </c>
      <c r="Y53" s="1">
        <f t="shared" si="2"/>
        <v>0.03</v>
      </c>
    </row>
    <row r="54" spans="2:2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3"/>
    </row>
    <row r="55" spans="1:25" ht="12.75">
      <c r="A55" s="1" t="s">
        <v>36</v>
      </c>
      <c r="B55" s="3">
        <v>1.2774948971618036</v>
      </c>
      <c r="C55" s="3">
        <v>1.3070472157004658</v>
      </c>
      <c r="D55" s="3">
        <v>1.303992540164241</v>
      </c>
      <c r="E55" s="3">
        <v>1.324750649832373</v>
      </c>
      <c r="F55" s="3">
        <v>1.3221855153684332</v>
      </c>
      <c r="G55" s="3">
        <v>1.3026880462298802</v>
      </c>
      <c r="H55" s="3">
        <v>1.323967948798659</v>
      </c>
      <c r="I55" s="3">
        <v>1.3011277594893786</v>
      </c>
      <c r="J55" s="3">
        <v>1.2581087106502888</v>
      </c>
      <c r="K55" s="3">
        <v>1.2921300043671646</v>
      </c>
      <c r="L55" s="3">
        <v>1.3099691089594592</v>
      </c>
      <c r="M55" s="3">
        <v>1.3114881758987602</v>
      </c>
      <c r="N55" s="3">
        <v>1.2876168540477857</v>
      </c>
      <c r="O55" s="3">
        <v>1.2830927699114336</v>
      </c>
      <c r="P55" s="3">
        <v>1.2756764642836844</v>
      </c>
      <c r="Q55" s="3">
        <v>1.2974614906818132</v>
      </c>
      <c r="R55" s="3">
        <v>1.2993047917576455</v>
      </c>
      <c r="S55" s="3">
        <v>1.2793979985576054</v>
      </c>
      <c r="T55" s="3"/>
      <c r="U55" s="3">
        <f t="shared" si="0"/>
        <v>1.297638941214493</v>
      </c>
      <c r="V55" s="3">
        <f t="shared" si="1"/>
        <v>0.01826258063057185</v>
      </c>
      <c r="W55" s="4">
        <v>1.3</v>
      </c>
      <c r="X55" s="3">
        <v>2</v>
      </c>
      <c r="Y55" s="1">
        <f t="shared" si="2"/>
        <v>2.6</v>
      </c>
    </row>
    <row r="56" spans="1:25" ht="12.75">
      <c r="A56" s="1" t="s">
        <v>31</v>
      </c>
      <c r="B56" s="3">
        <f>2-B55</f>
        <v>0.7225051028381964</v>
      </c>
      <c r="C56" s="3">
        <f aca="true" t="shared" si="3" ref="C56:S56">2-C55</f>
        <v>0.6929527842995342</v>
      </c>
      <c r="D56" s="3">
        <f t="shared" si="3"/>
        <v>0.6960074598357591</v>
      </c>
      <c r="E56" s="3">
        <f t="shared" si="3"/>
        <v>0.6752493501676271</v>
      </c>
      <c r="F56" s="3">
        <f t="shared" si="3"/>
        <v>0.6778144846315668</v>
      </c>
      <c r="G56" s="3">
        <f t="shared" si="3"/>
        <v>0.6973119537701198</v>
      </c>
      <c r="H56" s="3">
        <f t="shared" si="3"/>
        <v>0.6760320512013409</v>
      </c>
      <c r="I56" s="3">
        <f t="shared" si="3"/>
        <v>0.6988722405106214</v>
      </c>
      <c r="J56" s="3">
        <f t="shared" si="3"/>
        <v>0.7418912893497112</v>
      </c>
      <c r="K56" s="3">
        <f t="shared" si="3"/>
        <v>0.7078699956328354</v>
      </c>
      <c r="L56" s="3">
        <f t="shared" si="3"/>
        <v>0.6900308910405408</v>
      </c>
      <c r="M56" s="3">
        <f t="shared" si="3"/>
        <v>0.6885118241012398</v>
      </c>
      <c r="N56" s="3">
        <f t="shared" si="3"/>
        <v>0.7123831459522143</v>
      </c>
      <c r="O56" s="3">
        <f t="shared" si="3"/>
        <v>0.7169072300885664</v>
      </c>
      <c r="P56" s="3">
        <f t="shared" si="3"/>
        <v>0.7243235357163156</v>
      </c>
      <c r="Q56" s="3">
        <f t="shared" si="3"/>
        <v>0.7025385093181868</v>
      </c>
      <c r="R56" s="3">
        <f t="shared" si="3"/>
        <v>0.7006952082423545</v>
      </c>
      <c r="S56" s="3">
        <f t="shared" si="3"/>
        <v>0.7206020014423946</v>
      </c>
      <c r="T56" s="3"/>
      <c r="U56" s="3">
        <f t="shared" si="0"/>
        <v>0.702361058785507</v>
      </c>
      <c r="V56" s="3">
        <f t="shared" si="1"/>
        <v>0.01826258063057185</v>
      </c>
      <c r="W56" s="4">
        <v>0.7</v>
      </c>
      <c r="X56" s="3">
        <v>1</v>
      </c>
      <c r="Y56" s="1">
        <f t="shared" si="2"/>
        <v>0.7</v>
      </c>
    </row>
    <row r="57" spans="2:2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3"/>
    </row>
    <row r="58" spans="1:25" ht="12.75">
      <c r="A58" s="1" t="s">
        <v>31</v>
      </c>
      <c r="B58" s="3">
        <f>B67-B56</f>
        <v>0.5574104450966395</v>
      </c>
      <c r="C58" s="3">
        <f>C67-C56</f>
        <v>0.6011310347262482</v>
      </c>
      <c r="D58" s="3">
        <f>D67-D56</f>
        <v>0.5399445431224168</v>
      </c>
      <c r="E58" s="3">
        <f>E67-E56</f>
        <v>0.6444010520025198</v>
      </c>
      <c r="F58" s="3">
        <f>F67-F56</f>
        <v>0.6456430698648739</v>
      </c>
      <c r="G58" s="3">
        <f>G67-G56</f>
        <v>0.5800909357452964</v>
      </c>
      <c r="H58" s="3">
        <f>H67-H56</f>
        <v>0.6428386633090564</v>
      </c>
      <c r="I58" s="3">
        <f>I67-I56</f>
        <v>0.6144921345085046</v>
      </c>
      <c r="J58" s="3">
        <f>J67-J56</f>
        <v>0.4982758946953023</v>
      </c>
      <c r="K58" s="3">
        <f>K67-K56</f>
        <v>0.5804894467255743</v>
      </c>
      <c r="L58" s="3">
        <f>L67-L56</f>
        <v>0.6437838966279195</v>
      </c>
      <c r="M58" s="3">
        <f>M67-M56</f>
        <v>0.6083031647280115</v>
      </c>
      <c r="N58" s="3">
        <f>N67-N56</f>
        <v>0.5964868650223991</v>
      </c>
      <c r="O58" s="3">
        <f>O67-O56</f>
        <v>0.5632604475636636</v>
      </c>
      <c r="P58" s="3">
        <f>P67-P56</f>
        <v>0.5382937966810535</v>
      </c>
      <c r="Q58" s="3">
        <f>Q67-Q56</f>
        <v>0.5656940528655161</v>
      </c>
      <c r="R58" s="3">
        <f>R67-R56</f>
        <v>0.5859749906233707</v>
      </c>
      <c r="S58" s="3">
        <f>S67-S56</f>
        <v>0.505935125474914</v>
      </c>
      <c r="T58" s="3"/>
      <c r="U58" s="3">
        <f t="shared" si="0"/>
        <v>0.5840249755212932</v>
      </c>
      <c r="V58" s="3">
        <f t="shared" si="1"/>
        <v>0.04565245205302849</v>
      </c>
      <c r="W58" s="4">
        <v>0.59</v>
      </c>
      <c r="X58" s="3">
        <v>1</v>
      </c>
      <c r="Y58" s="1">
        <f t="shared" si="2"/>
        <v>0.59</v>
      </c>
    </row>
    <row r="59" spans="1:25" ht="12.75">
      <c r="A59" s="1" t="s">
        <v>32</v>
      </c>
      <c r="B59" s="3">
        <v>0.256149684579763</v>
      </c>
      <c r="C59" s="3">
        <v>0.2755756619530543</v>
      </c>
      <c r="D59" s="3">
        <v>0.2821339435441994</v>
      </c>
      <c r="E59" s="3">
        <v>0.2749553264600304</v>
      </c>
      <c r="F59" s="3">
        <v>0.27268839467112005</v>
      </c>
      <c r="G59" s="3">
        <v>0.26873803555925074</v>
      </c>
      <c r="H59" s="3">
        <v>0.2729850270324201</v>
      </c>
      <c r="I59" s="3">
        <v>0.275868383912714</v>
      </c>
      <c r="J59" s="3">
        <v>0.2590702065361123</v>
      </c>
      <c r="K59" s="3">
        <v>0.27140233606405406</v>
      </c>
      <c r="L59" s="3">
        <v>0.2696130752715492</v>
      </c>
      <c r="M59" s="3">
        <v>0.2663025600194956</v>
      </c>
      <c r="N59" s="3">
        <v>0.25817923167966494</v>
      </c>
      <c r="O59" s="3">
        <v>0.26255852369237703</v>
      </c>
      <c r="P59" s="3">
        <v>0.26929114394610393</v>
      </c>
      <c r="Q59" s="3">
        <v>0.2675197390002389</v>
      </c>
      <c r="R59" s="3">
        <v>0.262246274033775</v>
      </c>
      <c r="S59" s="3">
        <v>0.2719676000781419</v>
      </c>
      <c r="T59" s="3"/>
      <c r="U59" s="3">
        <f t="shared" si="0"/>
        <v>0.268735841557448</v>
      </c>
      <c r="V59" s="3">
        <f t="shared" si="1"/>
        <v>0.006941390832894244</v>
      </c>
      <c r="W59" s="4">
        <v>0.27</v>
      </c>
      <c r="X59" s="3">
        <v>1</v>
      </c>
      <c r="Y59" s="1">
        <f t="shared" si="2"/>
        <v>0.27</v>
      </c>
    </row>
    <row r="60" spans="1:25" ht="12.75">
      <c r="A60" s="1" t="s">
        <v>85</v>
      </c>
      <c r="B60" s="3">
        <f>SUM(B45:B59)</f>
        <v>15.778241147754013</v>
      </c>
      <c r="C60" s="3">
        <f>SUM(C45:C59)</f>
        <v>15.861371282785742</v>
      </c>
      <c r="D60" s="3">
        <f>SUM(D45:D59)</f>
        <v>15.824380810568403</v>
      </c>
      <c r="E60" s="3">
        <f>SUM(E45:E59)</f>
        <v>15.915094591882927</v>
      </c>
      <c r="F60" s="3">
        <f>SUM(F45:F59)</f>
        <v>15.914123002931138</v>
      </c>
      <c r="G60" s="3">
        <f>SUM(G45:G59)</f>
        <v>15.84659339375309</v>
      </c>
      <c r="H60" s="3">
        <f>SUM(H45:H59)</f>
        <v>15.913731121004172</v>
      </c>
      <c r="I60" s="3">
        <f>SUM(I45:I59)</f>
        <v>15.89036051842122</v>
      </c>
      <c r="J60" s="3">
        <f>SUM(J45:J59)</f>
        <v>15.720964705391394</v>
      </c>
      <c r="K60" s="3">
        <f>SUM(K45:K59)</f>
        <v>15.850871828186104</v>
      </c>
      <c r="L60" s="3">
        <f>SUM(L45:L59)</f>
        <v>15.90711358338409</v>
      </c>
      <c r="M60" s="3">
        <f>SUM(M45:M59)</f>
        <v>15.874605724747507</v>
      </c>
      <c r="N60" s="3">
        <f>SUM(N45:N59)</f>
        <v>15.850499882487163</v>
      </c>
      <c r="O60" s="3">
        <f>SUM(O45:O59)</f>
        <v>15.816640500159709</v>
      </c>
      <c r="P60" s="3">
        <f>SUM(P45:P59)</f>
        <v>15.782776844424523</v>
      </c>
      <c r="Q60" s="3">
        <f>SUM(Q45:Q59)</f>
        <v>15.832188454305964</v>
      </c>
      <c r="R60" s="3">
        <f>SUM(R45:R59)</f>
        <v>15.846039690761348</v>
      </c>
      <c r="S60" s="3">
        <f>SUM(S45:S59)</f>
        <v>15.758189748697106</v>
      </c>
      <c r="T60" s="3"/>
      <c r="U60" s="3">
        <f t="shared" si="0"/>
        <v>15.843543712869202</v>
      </c>
      <c r="V60" s="3">
        <f t="shared" si="1"/>
        <v>0.05643755553646983</v>
      </c>
      <c r="W60" s="4">
        <f>SUM(W45:W59)</f>
        <v>15.859999999999998</v>
      </c>
      <c r="X60" s="3"/>
      <c r="Y60" s="5">
        <f>SUM(Y45:Y59)</f>
        <v>46.00000000000001</v>
      </c>
    </row>
    <row r="61" spans="2:2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3"/>
    </row>
    <row r="62" spans="1:24" ht="12.75">
      <c r="A62" s="1" t="s">
        <v>19</v>
      </c>
      <c r="B62" s="3">
        <v>1.172000840236181</v>
      </c>
      <c r="C62" s="3">
        <v>1.2481378693981553</v>
      </c>
      <c r="D62" s="3">
        <v>1.152866764540869</v>
      </c>
      <c r="E62" s="3">
        <v>1.1154327626046703</v>
      </c>
      <c r="F62" s="3">
        <v>1.1521246447960247</v>
      </c>
      <c r="G62" s="3">
        <v>1.119884482787603</v>
      </c>
      <c r="H62" s="3">
        <v>1.091549279874913</v>
      </c>
      <c r="I62" s="3">
        <v>0.9935530466401203</v>
      </c>
      <c r="J62" s="3">
        <v>1.26786138072166</v>
      </c>
      <c r="K62" s="3">
        <v>1.0942667873270266</v>
      </c>
      <c r="L62" s="3">
        <v>1.0615430318616426</v>
      </c>
      <c r="M62" s="3">
        <v>1.179136137698859</v>
      </c>
      <c r="N62" s="3">
        <v>1.135852824599111</v>
      </c>
      <c r="O62" s="3">
        <v>1.0035842786198061</v>
      </c>
      <c r="P62" s="3">
        <v>1.03255587622407</v>
      </c>
      <c r="Q62" s="3">
        <v>0.9938309911540101</v>
      </c>
      <c r="R62" s="3">
        <v>1.0551481669715042</v>
      </c>
      <c r="S62" s="3">
        <v>1.2102782189707126</v>
      </c>
      <c r="T62" s="3"/>
      <c r="U62" s="3">
        <f aca="true" t="shared" si="4" ref="U62:U76">AVERAGE(B62:S62)</f>
        <v>1.1155337436126078</v>
      </c>
      <c r="V62" s="3">
        <f aca="true" t="shared" si="5" ref="V62:V76">STDEV(B62:S62)</f>
        <v>0.08291034894613125</v>
      </c>
      <c r="W62" s="4">
        <v>1.12</v>
      </c>
      <c r="X62" s="3"/>
    </row>
    <row r="63" spans="1:24" ht="12.75">
      <c r="A63" s="1" t="s">
        <v>25</v>
      </c>
      <c r="B63" s="3">
        <v>0</v>
      </c>
      <c r="C63" s="3">
        <v>0.0023467441051722776</v>
      </c>
      <c r="D63" s="3">
        <v>0.002449702712925223</v>
      </c>
      <c r="E63" s="3">
        <v>0</v>
      </c>
      <c r="F63" s="3">
        <v>0</v>
      </c>
      <c r="G63" s="3">
        <v>0</v>
      </c>
      <c r="H63" s="3">
        <v>0.002401659057458017</v>
      </c>
      <c r="I63" s="3">
        <v>0</v>
      </c>
      <c r="J63" s="3">
        <v>0.0023412598163282225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0.002338150881002438</v>
      </c>
      <c r="S63" s="3">
        <v>0.004722861484653742</v>
      </c>
      <c r="T63" s="3"/>
      <c r="U63" s="3">
        <f t="shared" si="4"/>
        <v>0.0009222432254188844</v>
      </c>
      <c r="V63" s="3">
        <f t="shared" si="5"/>
        <v>0.001439372799996728</v>
      </c>
      <c r="W63" s="4"/>
      <c r="X63" s="3"/>
    </row>
    <row r="64" spans="1:24" ht="12.75">
      <c r="A64" s="1" t="s">
        <v>86</v>
      </c>
      <c r="B64" s="3">
        <v>0.827999159763819</v>
      </c>
      <c r="C64" s="3">
        <v>0.7495153864966724</v>
      </c>
      <c r="D64" s="3">
        <v>0.8446835327462057</v>
      </c>
      <c r="E64" s="3">
        <v>0.8845672373953297</v>
      </c>
      <c r="F64" s="3">
        <v>0.8478753552039753</v>
      </c>
      <c r="G64" s="3">
        <v>0.8801155172123969</v>
      </c>
      <c r="H64" s="3">
        <v>0.9060490610676291</v>
      </c>
      <c r="I64" s="3">
        <v>1.0064469533598797</v>
      </c>
      <c r="J64" s="3">
        <v>0.7297973594620117</v>
      </c>
      <c r="K64" s="3">
        <v>0.9057332126729734</v>
      </c>
      <c r="L64" s="3">
        <v>0.9384569681383574</v>
      </c>
      <c r="M64" s="3">
        <v>0.8208638623011411</v>
      </c>
      <c r="N64" s="3">
        <v>0.8641471754008889</v>
      </c>
      <c r="O64" s="3">
        <v>0.9964157213801939</v>
      </c>
      <c r="P64" s="3">
        <v>0.9674441237759299</v>
      </c>
      <c r="Q64" s="3">
        <v>1.00616900884599</v>
      </c>
      <c r="R64" s="3">
        <v>0.9425136821474933</v>
      </c>
      <c r="S64" s="3">
        <v>0.7849989195446336</v>
      </c>
      <c r="T64" s="3"/>
      <c r="U64" s="3">
        <f t="shared" si="4"/>
        <v>0.8835440131619735</v>
      </c>
      <c r="V64" s="3">
        <f t="shared" si="5"/>
        <v>0.08363480432157555</v>
      </c>
      <c r="W64" s="4">
        <v>0.88</v>
      </c>
      <c r="X64" s="3"/>
    </row>
    <row r="65" spans="2:2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>
      <c r="A67" s="1" t="s">
        <v>87</v>
      </c>
      <c r="B67" s="3">
        <v>1.2799155479348359</v>
      </c>
      <c r="C67" s="3">
        <v>1.2940838190257824</v>
      </c>
      <c r="D67" s="3">
        <v>1.2359520029581759</v>
      </c>
      <c r="E67" s="3">
        <v>1.319650402170147</v>
      </c>
      <c r="F67" s="3">
        <v>1.3234575544964406</v>
      </c>
      <c r="G67" s="3">
        <v>1.2774028895154161</v>
      </c>
      <c r="H67" s="3">
        <v>1.3188707145103973</v>
      </c>
      <c r="I67" s="3">
        <v>1.313364375019126</v>
      </c>
      <c r="J67" s="3">
        <v>1.2401671840450135</v>
      </c>
      <c r="K67" s="3">
        <v>1.2883594423584097</v>
      </c>
      <c r="L67" s="3">
        <v>1.3338147876684603</v>
      </c>
      <c r="M67" s="3">
        <v>1.2968149888292513</v>
      </c>
      <c r="N67" s="3">
        <v>1.3088700109746134</v>
      </c>
      <c r="O67" s="3">
        <v>1.28016767765223</v>
      </c>
      <c r="P67" s="3">
        <v>1.262617332397369</v>
      </c>
      <c r="Q67" s="3">
        <v>1.268232562183703</v>
      </c>
      <c r="R67" s="3">
        <v>1.2866701988657252</v>
      </c>
      <c r="S67" s="3">
        <v>1.2265371269173087</v>
      </c>
      <c r="T67" s="3"/>
      <c r="U67" s="3">
        <f t="shared" si="4"/>
        <v>1.2863860343068003</v>
      </c>
      <c r="V67" s="3">
        <f t="shared" si="5"/>
        <v>0.03116210760328418</v>
      </c>
      <c r="W67" s="3"/>
      <c r="X67" s="3"/>
    </row>
    <row r="68" spans="2:2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1" t="s">
        <v>88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1" t="s">
        <v>89</v>
      </c>
      <c r="B70" s="3" t="s">
        <v>90</v>
      </c>
      <c r="C70" s="3" t="s">
        <v>90</v>
      </c>
      <c r="D70" s="3" t="s">
        <v>90</v>
      </c>
      <c r="E70" s="3" t="s">
        <v>90</v>
      </c>
      <c r="F70" s="3" t="s">
        <v>90</v>
      </c>
      <c r="G70" s="3" t="s">
        <v>90</v>
      </c>
      <c r="H70" s="3" t="s">
        <v>90</v>
      </c>
      <c r="I70" s="3" t="s">
        <v>90</v>
      </c>
      <c r="J70" s="3" t="s">
        <v>90</v>
      </c>
      <c r="K70" s="3" t="s">
        <v>90</v>
      </c>
      <c r="L70" s="3" t="s">
        <v>90</v>
      </c>
      <c r="M70" s="3" t="s">
        <v>90</v>
      </c>
      <c r="N70" s="3" t="s">
        <v>90</v>
      </c>
      <c r="O70" s="3" t="s">
        <v>90</v>
      </c>
      <c r="P70" s="3" t="s">
        <v>90</v>
      </c>
      <c r="Q70" s="3" t="s">
        <v>90</v>
      </c>
      <c r="R70" s="3" t="s">
        <v>90</v>
      </c>
      <c r="S70" s="3" t="s">
        <v>90</v>
      </c>
      <c r="T70" s="3"/>
      <c r="U70" s="3"/>
      <c r="V70" s="3"/>
      <c r="W70" s="3"/>
      <c r="X70" s="3"/>
    </row>
    <row r="71" spans="1:24" ht="12.75">
      <c r="A71" s="1" t="s">
        <v>91</v>
      </c>
      <c r="B71" s="3">
        <v>2</v>
      </c>
      <c r="C71" s="3">
        <v>2</v>
      </c>
      <c r="D71" s="3">
        <v>1.9976976760982137</v>
      </c>
      <c r="E71" s="3">
        <v>2</v>
      </c>
      <c r="F71" s="3">
        <v>2</v>
      </c>
      <c r="G71" s="3">
        <v>2</v>
      </c>
      <c r="H71" s="3">
        <v>2</v>
      </c>
      <c r="I71" s="3">
        <v>2</v>
      </c>
      <c r="J71" s="3">
        <v>2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2</v>
      </c>
      <c r="R71" s="3">
        <v>2</v>
      </c>
      <c r="S71" s="3">
        <v>2</v>
      </c>
      <c r="T71" s="3"/>
      <c r="U71" s="3">
        <f t="shared" si="4"/>
        <v>1.9998720931165674</v>
      </c>
      <c r="V71" s="3">
        <f t="shared" si="5"/>
        <v>0.0005426629479718684</v>
      </c>
      <c r="W71" s="3"/>
      <c r="X71" s="3"/>
    </row>
    <row r="72" spans="1:24" ht="12.75">
      <c r="A72" s="1" t="s">
        <v>92</v>
      </c>
      <c r="B72" s="3">
        <v>0.7225051028381964</v>
      </c>
      <c r="C72" s="3">
        <v>0.6929527842995342</v>
      </c>
      <c r="D72" s="3">
        <v>0.6937051359339728</v>
      </c>
      <c r="E72" s="3">
        <v>0.6752493501676271</v>
      </c>
      <c r="F72" s="3">
        <v>0.677814484631567</v>
      </c>
      <c r="G72" s="3">
        <v>0.6973119537701196</v>
      </c>
      <c r="H72" s="3">
        <v>0.6760320512013409</v>
      </c>
      <c r="I72" s="3">
        <v>0.6988722405106214</v>
      </c>
      <c r="J72" s="3">
        <v>0.7418912893497112</v>
      </c>
      <c r="K72" s="3">
        <v>0.7078699956328354</v>
      </c>
      <c r="L72" s="3">
        <v>0.6900308910405408</v>
      </c>
      <c r="M72" s="3">
        <v>0.6885118241012398</v>
      </c>
      <c r="N72" s="3">
        <v>0.7123831459522143</v>
      </c>
      <c r="O72" s="3">
        <v>0.7169072300885664</v>
      </c>
      <c r="P72" s="3">
        <v>0.7243235357163156</v>
      </c>
      <c r="Q72" s="3">
        <v>0.7025385093181868</v>
      </c>
      <c r="R72" s="3">
        <v>0.7006952082423545</v>
      </c>
      <c r="S72" s="3">
        <v>0.7206020014423946</v>
      </c>
      <c r="T72" s="3"/>
      <c r="U72" s="3">
        <f t="shared" si="4"/>
        <v>0.7022331519020744</v>
      </c>
      <c r="V72" s="3">
        <f t="shared" si="5"/>
        <v>0.018317676724029112</v>
      </c>
      <c r="W72" s="3"/>
      <c r="X72" s="3"/>
    </row>
    <row r="73" spans="1:24" ht="12.75">
      <c r="A73" s="1" t="s">
        <v>93</v>
      </c>
      <c r="B73" s="3">
        <v>0.8135601296764026</v>
      </c>
      <c r="C73" s="3">
        <v>0.8767066966793025</v>
      </c>
      <c r="D73" s="3">
        <v>0.8243808105684025</v>
      </c>
      <c r="E73" s="3">
        <v>0.9193563784625502</v>
      </c>
      <c r="F73" s="3">
        <v>0.9183314645359937</v>
      </c>
      <c r="G73" s="3">
        <v>0.8488289713045474</v>
      </c>
      <c r="H73" s="3">
        <v>0.9158236903414765</v>
      </c>
      <c r="I73" s="3">
        <v>0.8903605184212187</v>
      </c>
      <c r="J73" s="3">
        <v>0.7573461012314147</v>
      </c>
      <c r="K73" s="3">
        <v>0.8518917827896284</v>
      </c>
      <c r="L73" s="3">
        <v>0.9133969718994687</v>
      </c>
      <c r="M73" s="3">
        <v>0.8746057247475071</v>
      </c>
      <c r="N73" s="3">
        <v>0.8546660967020641</v>
      </c>
      <c r="O73" s="3">
        <v>0.8258189712560406</v>
      </c>
      <c r="P73" s="3">
        <v>0.8075849406271574</v>
      </c>
      <c r="Q73" s="3">
        <v>0.833213791865755</v>
      </c>
      <c r="R73" s="3">
        <v>0.8482212646571456</v>
      </c>
      <c r="S73" s="3">
        <v>0.777902725553056</v>
      </c>
      <c r="T73" s="3"/>
      <c r="U73" s="3">
        <f t="shared" si="4"/>
        <v>0.8528887239621736</v>
      </c>
      <c r="V73" s="3">
        <f t="shared" si="5"/>
        <v>0.04795296587189889</v>
      </c>
      <c r="W73" s="3"/>
      <c r="X73" s="3"/>
    </row>
    <row r="74" spans="1:24" ht="12.75">
      <c r="A74" s="1" t="s">
        <v>94</v>
      </c>
      <c r="B74" s="3">
        <v>0.9460185558461929</v>
      </c>
      <c r="C74" s="3">
        <v>0.958581503470498</v>
      </c>
      <c r="D74" s="3">
        <v>1</v>
      </c>
      <c r="E74" s="3">
        <v>0.9817418377471666</v>
      </c>
      <c r="F74" s="3">
        <v>0.9919041068409963</v>
      </c>
      <c r="G74" s="3">
        <v>0.9927616850651684</v>
      </c>
      <c r="H74" s="3">
        <v>0.9925534632294015</v>
      </c>
      <c r="I74" s="3">
        <v>0.9729355648594833</v>
      </c>
      <c r="J74" s="3">
        <v>0.9436383393515634</v>
      </c>
      <c r="K74" s="3">
        <v>0.967556407885464</v>
      </c>
      <c r="L74" s="3">
        <v>0.9847894610986175</v>
      </c>
      <c r="M74" s="3">
        <v>0.9864463310092907</v>
      </c>
      <c r="N74" s="3">
        <v>0.9627227144315167</v>
      </c>
      <c r="O74" s="3">
        <v>0.9729054723758109</v>
      </c>
      <c r="P74" s="3">
        <v>0.9721084882835949</v>
      </c>
      <c r="Q74" s="3">
        <v>0.9688997653676209</v>
      </c>
      <c r="R74" s="3">
        <v>0.962969216405074</v>
      </c>
      <c r="S74" s="3">
        <v>0.9430988449446418</v>
      </c>
      <c r="T74" s="3"/>
      <c r="U74" s="3">
        <f t="shared" si="4"/>
        <v>0.9723128754562279</v>
      </c>
      <c r="V74" s="3">
        <f t="shared" si="5"/>
        <v>0.017476897473275833</v>
      </c>
      <c r="W74" s="3"/>
      <c r="X74" s="3"/>
    </row>
    <row r="75" spans="1:24" ht="12.75">
      <c r="A75" s="1" t="s">
        <v>95</v>
      </c>
      <c r="B75" s="3">
        <v>0</v>
      </c>
      <c r="C75" s="3">
        <v>0.7534864885293858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0</v>
      </c>
      <c r="K75" s="3">
        <v>0.9140679545279411</v>
      </c>
      <c r="L75" s="3">
        <v>1</v>
      </c>
      <c r="M75" s="3">
        <v>1</v>
      </c>
      <c r="N75" s="3">
        <v>0.9062990361743047</v>
      </c>
      <c r="O75" s="3">
        <v>0.9346471115956728</v>
      </c>
      <c r="P75" s="3">
        <v>0.8771419773533543</v>
      </c>
      <c r="Q75" s="3">
        <v>0.9563912371058596</v>
      </c>
      <c r="R75" s="3">
        <v>0.9008146089538014</v>
      </c>
      <c r="S75" s="3">
        <v>0</v>
      </c>
      <c r="T75" s="3"/>
      <c r="U75" s="3">
        <f t="shared" si="4"/>
        <v>0.7912693563466845</v>
      </c>
      <c r="V75" s="3">
        <f t="shared" si="5"/>
        <v>0.36972207283065484</v>
      </c>
      <c r="W75" s="3"/>
      <c r="X75" s="3"/>
    </row>
    <row r="76" spans="1:24" ht="12.75">
      <c r="A76" s="1" t="s">
        <v>96</v>
      </c>
      <c r="B76" s="3">
        <v>12.97011762393283</v>
      </c>
      <c r="C76" s="3">
        <v>13</v>
      </c>
      <c r="D76" s="3">
        <v>13.002302323901787</v>
      </c>
      <c r="E76" s="3">
        <v>13</v>
      </c>
      <c r="F76" s="3">
        <v>13</v>
      </c>
      <c r="G76" s="3">
        <v>13</v>
      </c>
      <c r="H76" s="3">
        <v>13</v>
      </c>
      <c r="I76" s="3">
        <v>13</v>
      </c>
      <c r="J76" s="3">
        <v>12.972067440201156</v>
      </c>
      <c r="K76" s="3">
        <v>13</v>
      </c>
      <c r="L76" s="3">
        <v>13</v>
      </c>
      <c r="M76" s="3">
        <v>13</v>
      </c>
      <c r="N76" s="3">
        <v>13</v>
      </c>
      <c r="O76" s="3">
        <v>13</v>
      </c>
      <c r="P76" s="3">
        <v>13</v>
      </c>
      <c r="Q76" s="3">
        <v>13</v>
      </c>
      <c r="R76" s="3">
        <v>13</v>
      </c>
      <c r="S76" s="3">
        <v>12.983373300658055</v>
      </c>
      <c r="T76" s="3"/>
      <c r="U76" s="3">
        <f t="shared" si="4"/>
        <v>12.995992260482991</v>
      </c>
      <c r="V76" s="3">
        <f t="shared" si="5"/>
        <v>0.00989894989713856</v>
      </c>
      <c r="W76" s="3"/>
      <c r="X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20.25">
      <c r="B78" s="3"/>
      <c r="C78" s="3" t="s">
        <v>98</v>
      </c>
      <c r="D78" s="3"/>
      <c r="E78" s="3"/>
      <c r="F78" s="6" t="s">
        <v>97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23.25">
      <c r="B79" s="3"/>
      <c r="C79" s="3" t="s">
        <v>99</v>
      </c>
      <c r="D79" s="3"/>
      <c r="E79" s="3"/>
      <c r="F79" s="6" t="s">
        <v>100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2" spans="1:8" ht="12.75">
      <c r="A82" s="1" t="s">
        <v>42</v>
      </c>
      <c r="B82" s="1" t="s">
        <v>43</v>
      </c>
      <c r="C82" s="1" t="s">
        <v>44</v>
      </c>
      <c r="D82" s="1" t="s">
        <v>45</v>
      </c>
      <c r="E82" s="1" t="s">
        <v>46</v>
      </c>
      <c r="F82" s="1" t="s">
        <v>47</v>
      </c>
      <c r="G82" s="1" t="s">
        <v>48</v>
      </c>
      <c r="H82" s="1" t="s">
        <v>49</v>
      </c>
    </row>
    <row r="83" spans="1:8" ht="12.75">
      <c r="A83" s="1" t="s">
        <v>50</v>
      </c>
      <c r="B83" s="1" t="s">
        <v>31</v>
      </c>
      <c r="C83" s="1" t="s">
        <v>51</v>
      </c>
      <c r="D83" s="1">
        <v>20</v>
      </c>
      <c r="E83" s="1">
        <v>10</v>
      </c>
      <c r="F83" s="1">
        <v>0</v>
      </c>
      <c r="G83" s="1">
        <v>-600</v>
      </c>
      <c r="H83" s="1" t="s">
        <v>52</v>
      </c>
    </row>
    <row r="84" spans="1:8" ht="12.75">
      <c r="A84" s="1" t="s">
        <v>50</v>
      </c>
      <c r="B84" s="1" t="s">
        <v>19</v>
      </c>
      <c r="C84" s="1" t="s">
        <v>51</v>
      </c>
      <c r="D84" s="1">
        <v>20</v>
      </c>
      <c r="E84" s="1">
        <v>10</v>
      </c>
      <c r="F84" s="1">
        <v>600</v>
      </c>
      <c r="G84" s="1">
        <v>-700</v>
      </c>
      <c r="H84" s="1" t="s">
        <v>53</v>
      </c>
    </row>
    <row r="85" spans="1:8" ht="12.75">
      <c r="A85" s="1" t="s">
        <v>54</v>
      </c>
      <c r="B85" s="1" t="s">
        <v>32</v>
      </c>
      <c r="C85" s="1" t="s">
        <v>51</v>
      </c>
      <c r="D85" s="1">
        <v>20</v>
      </c>
      <c r="E85" s="1">
        <v>10</v>
      </c>
      <c r="F85" s="1">
        <v>600</v>
      </c>
      <c r="G85" s="1">
        <v>-600</v>
      </c>
      <c r="H85" s="1" t="s">
        <v>55</v>
      </c>
    </row>
    <row r="86" spans="1:8" ht="12.75">
      <c r="A86" s="1" t="s">
        <v>50</v>
      </c>
      <c r="B86" s="1" t="s">
        <v>33</v>
      </c>
      <c r="C86" s="1" t="s">
        <v>51</v>
      </c>
      <c r="D86" s="1">
        <v>20</v>
      </c>
      <c r="E86" s="1">
        <v>10</v>
      </c>
      <c r="F86" s="1">
        <v>600</v>
      </c>
      <c r="G86" s="1">
        <v>-601</v>
      </c>
      <c r="H86" s="1" t="s">
        <v>56</v>
      </c>
    </row>
    <row r="87" spans="1:8" ht="12.75">
      <c r="A87" s="1" t="s">
        <v>50</v>
      </c>
      <c r="B87" s="1" t="s">
        <v>34</v>
      </c>
      <c r="C87" s="1" t="s">
        <v>51</v>
      </c>
      <c r="D87" s="1">
        <v>20</v>
      </c>
      <c r="E87" s="1">
        <v>10</v>
      </c>
      <c r="F87" s="1">
        <v>600</v>
      </c>
      <c r="G87" s="1">
        <v>-600</v>
      </c>
      <c r="H87" s="1" t="s">
        <v>56</v>
      </c>
    </row>
    <row r="88" spans="1:8" ht="12.75">
      <c r="A88" s="1" t="s">
        <v>50</v>
      </c>
      <c r="B88" s="1" t="s">
        <v>35</v>
      </c>
      <c r="C88" s="1" t="s">
        <v>51</v>
      </c>
      <c r="D88" s="1">
        <v>20</v>
      </c>
      <c r="E88" s="1">
        <v>10</v>
      </c>
      <c r="F88" s="1">
        <v>600</v>
      </c>
      <c r="G88" s="1">
        <v>-600</v>
      </c>
      <c r="H88" s="1" t="s">
        <v>57</v>
      </c>
    </row>
    <row r="89" spans="1:8" ht="12.75">
      <c r="A89" s="1" t="s">
        <v>54</v>
      </c>
      <c r="B89" s="1" t="s">
        <v>36</v>
      </c>
      <c r="C89" s="1" t="s">
        <v>51</v>
      </c>
      <c r="D89" s="1">
        <v>20</v>
      </c>
      <c r="E89" s="1">
        <v>10</v>
      </c>
      <c r="F89" s="1">
        <v>600</v>
      </c>
      <c r="G89" s="1">
        <v>-600</v>
      </c>
      <c r="H89" s="1" t="s">
        <v>56</v>
      </c>
    </row>
    <row r="90" spans="1:8" ht="12.75">
      <c r="A90" s="1" t="s">
        <v>54</v>
      </c>
      <c r="B90" s="1" t="s">
        <v>25</v>
      </c>
      <c r="C90" s="1" t="s">
        <v>51</v>
      </c>
      <c r="D90" s="1">
        <v>20</v>
      </c>
      <c r="E90" s="1">
        <v>10</v>
      </c>
      <c r="F90" s="1">
        <v>600</v>
      </c>
      <c r="G90" s="1">
        <v>-600</v>
      </c>
      <c r="H90" s="1" t="s">
        <v>58</v>
      </c>
    </row>
    <row r="91" spans="1:8" ht="12.75">
      <c r="A91" s="1" t="s">
        <v>54</v>
      </c>
      <c r="B91" s="1" t="s">
        <v>37</v>
      </c>
      <c r="C91" s="1" t="s">
        <v>51</v>
      </c>
      <c r="D91" s="1">
        <v>20</v>
      </c>
      <c r="E91" s="1">
        <v>10</v>
      </c>
      <c r="F91" s="1">
        <v>600</v>
      </c>
      <c r="G91" s="1">
        <v>-600</v>
      </c>
      <c r="H91" s="1" t="s">
        <v>59</v>
      </c>
    </row>
    <row r="92" spans="1:8" ht="12.75">
      <c r="A92" s="1" t="s">
        <v>60</v>
      </c>
      <c r="B92" s="1" t="s">
        <v>38</v>
      </c>
      <c r="C92" s="1" t="s">
        <v>51</v>
      </c>
      <c r="D92" s="1">
        <v>20</v>
      </c>
      <c r="E92" s="1">
        <v>10</v>
      </c>
      <c r="F92" s="1">
        <v>500</v>
      </c>
      <c r="G92" s="1">
        <v>-500</v>
      </c>
      <c r="H92" s="1" t="s">
        <v>61</v>
      </c>
    </row>
    <row r="93" spans="1:8" ht="12.75">
      <c r="A93" s="1" t="s">
        <v>60</v>
      </c>
      <c r="B93" s="1" t="s">
        <v>39</v>
      </c>
      <c r="C93" s="1" t="s">
        <v>51</v>
      </c>
      <c r="D93" s="1">
        <v>20</v>
      </c>
      <c r="E93" s="1">
        <v>10</v>
      </c>
      <c r="F93" s="1">
        <v>500</v>
      </c>
      <c r="G93" s="1">
        <v>-500</v>
      </c>
      <c r="H93" s="1" t="s">
        <v>62</v>
      </c>
    </row>
    <row r="94" spans="1:8" ht="12.75">
      <c r="A94" s="1" t="s">
        <v>60</v>
      </c>
      <c r="B94" s="1" t="s">
        <v>40</v>
      </c>
      <c r="C94" s="1" t="s">
        <v>51</v>
      </c>
      <c r="D94" s="1">
        <v>20</v>
      </c>
      <c r="E94" s="1">
        <v>10</v>
      </c>
      <c r="F94" s="1">
        <v>500</v>
      </c>
      <c r="G94" s="1">
        <v>-500</v>
      </c>
      <c r="H94" s="1" t="s">
        <v>63</v>
      </c>
    </row>
    <row r="95" spans="1:8" ht="12.75">
      <c r="A95" s="1" t="s">
        <v>60</v>
      </c>
      <c r="B95" s="1" t="s">
        <v>41</v>
      </c>
      <c r="C95" s="1" t="s">
        <v>51</v>
      </c>
      <c r="D95" s="1">
        <v>20</v>
      </c>
      <c r="E95" s="1">
        <v>10</v>
      </c>
      <c r="F95" s="1">
        <v>500</v>
      </c>
      <c r="G95" s="1">
        <v>-500</v>
      </c>
      <c r="H95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2008-06-13T02:01:20Z</dcterms:created>
  <dcterms:modified xsi:type="dcterms:W3CDTF">2008-06-13T02:01:20Z</dcterms:modified>
  <cp:category/>
  <cp:version/>
  <cp:contentType/>
  <cp:contentStatus/>
</cp:coreProperties>
</file>