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965" windowHeight="120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<sst xmlns="http://schemas.openxmlformats.org/spreadsheetml/2006/main" count="133" uniqueCount="76">
  <si>
    <t>uvite50172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</si>
  <si>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</si>
  <si>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</si>
  <si>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</si>
  <si>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</si>
  <si>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</si>
  <si>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</si>
  <si>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</si>
  <si>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</si>
  <si>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</si>
  <si>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</si>
  <si>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</si>
  <si>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</si>
  <si>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</si>
  <si>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</si>
  <si>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</si>
  <si>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</si>
  <si>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</si>
  <si>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</si>
  <si>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</si>
  <si>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</si>
  <si>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</si>
  <si>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</si>
  <si>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</si>
  <si>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</si>
  <si>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</si>
  <si>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</si>
  <si>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Na2O</t>
  </si>
  <si>
    <t>F</t>
  </si>
  <si>
    <t>Cl</t>
  </si>
  <si>
    <t>SiO2</t>
  </si>
  <si>
    <t>MgO</t>
  </si>
  <si>
    <t>Al2O3</t>
  </si>
  <si>
    <t>K2O</t>
  </si>
  <si>
    <t>CaO</t>
  </si>
  <si>
    <t>TiO2</t>
  </si>
  <si>
    <t>FeO</t>
  </si>
  <si>
    <t>MnO</t>
  </si>
  <si>
    <t>Totals</t>
  </si>
  <si>
    <t>Cation</t>
  </si>
  <si>
    <t>Numbers</t>
  </si>
  <si>
    <t>Normalized</t>
  </si>
  <si>
    <t>to</t>
  </si>
  <si>
    <t>O</t>
  </si>
  <si>
    <t>Na</t>
  </si>
  <si>
    <t>Si</t>
  </si>
  <si>
    <t>Mg</t>
  </si>
  <si>
    <t>Al</t>
  </si>
  <si>
    <t>K</t>
  </si>
  <si>
    <t>Ca</t>
  </si>
  <si>
    <t>Ti</t>
  </si>
  <si>
    <t>Fe</t>
  </si>
  <si>
    <t>Mn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</si>
  <si>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</si>
  <si>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</si>
  <si>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</si>
  <si>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</si>
  <si>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</si>
  <si>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</si>
  <si>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</si>
  <si>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</si>
  <si>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</si>
  <si>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</si>
  <si>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</si>
  <si>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MgF2</t>
  </si>
  <si>
    <t>PET</t>
  </si>
  <si>
    <t>scap-s</t>
  </si>
  <si>
    <t>kspar-OR1</t>
  </si>
  <si>
    <t>diopside</t>
  </si>
  <si>
    <t>rutile1</t>
  </si>
  <si>
    <t>LIF</t>
  </si>
  <si>
    <t>fayalite</t>
  </si>
  <si>
    <t>rhod-791</t>
  </si>
  <si>
    <r>
      <t>CaMg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(MgAl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)(BO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F)</t>
    </r>
  </si>
  <si>
    <r>
      <t>(Ca</t>
    </r>
    <r>
      <rPr>
        <vertAlign val="subscript"/>
        <sz val="14"/>
        <rFont val="Times New Roman"/>
        <family val="1"/>
      </rPr>
      <t>0.64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)(Mg</t>
    </r>
    <r>
      <rPr>
        <vertAlign val="subscript"/>
        <sz val="14"/>
        <rFont val="Times New Roman"/>
        <family val="1"/>
      </rPr>
      <t>0.56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0.34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5.00</t>
    </r>
    <r>
      <rPr>
        <sz val="14"/>
        <rFont val="Times New Roman"/>
        <family val="1"/>
      </rPr>
      <t>)(BO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3.45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0.55</t>
    </r>
    <r>
      <rPr>
        <sz val="14"/>
        <rFont val="Times New Roman"/>
        <family val="1"/>
      </rPr>
      <t>)</t>
    </r>
  </si>
  <si>
    <t>18+4x0.5 (from OH and F) + 4.5 (from BO3)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</si>
</sst>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workbookViewId="0" topLeftCell="A10">
      <selection activeCell="Y39" sqref="Y39"/>
    </sheetView>
  </sheetViews>
  <sheetFormatPr defaultColWidth="9.00390625" defaultRowHeight="13.5"/>
  <cols>
    <col min="1" max="16384" width="4.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6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</row>
    <row r="4" spans="1:27" ht="12.75">
      <c r="A4" s="1" t="s">
        <v>27</v>
      </c>
      <c r="B4" s="2">
        <v>1.13</v>
      </c>
      <c r="C4" s="2">
        <v>1.18</v>
      </c>
      <c r="D4" s="2">
        <v>1.25</v>
      </c>
      <c r="E4" s="2">
        <v>1.18</v>
      </c>
      <c r="F4" s="2">
        <v>1.25</v>
      </c>
      <c r="G4" s="2">
        <v>1.11</v>
      </c>
      <c r="H4" s="2">
        <v>1.24</v>
      </c>
      <c r="I4" s="2">
        <v>1.17</v>
      </c>
      <c r="J4" s="2">
        <v>1.23</v>
      </c>
      <c r="K4" s="2">
        <v>1.21</v>
      </c>
      <c r="L4" s="2">
        <v>1.19</v>
      </c>
      <c r="M4" s="2">
        <v>1.21</v>
      </c>
      <c r="N4" s="2">
        <v>1.16</v>
      </c>
      <c r="O4" s="2">
        <v>0.94</v>
      </c>
      <c r="P4" s="2">
        <v>1.02</v>
      </c>
      <c r="Q4" s="2">
        <v>0.99</v>
      </c>
      <c r="R4" s="2">
        <v>1.02</v>
      </c>
      <c r="S4" s="2">
        <v>1.08</v>
      </c>
      <c r="T4" s="2">
        <v>1.11</v>
      </c>
      <c r="U4" s="2">
        <v>1.07</v>
      </c>
      <c r="V4" s="2"/>
      <c r="W4" s="2">
        <f>AVERAGE(B4:U4)</f>
        <v>1.1369999999999998</v>
      </c>
      <c r="X4" s="2">
        <f>STDEV(B4:U4)</f>
        <v>0.09194391883385639</v>
      </c>
      <c r="Y4" s="2"/>
      <c r="Z4" s="2"/>
      <c r="AA4" s="2"/>
    </row>
    <row r="5" spans="1:27" ht="12.75">
      <c r="A5" s="1" t="s">
        <v>28</v>
      </c>
      <c r="B5" s="2">
        <v>0.45</v>
      </c>
      <c r="C5" s="2">
        <v>0.46</v>
      </c>
      <c r="D5" s="2">
        <v>0.51</v>
      </c>
      <c r="E5" s="2">
        <v>0.4</v>
      </c>
      <c r="F5" s="2">
        <v>0.66</v>
      </c>
      <c r="G5" s="2">
        <v>0.62</v>
      </c>
      <c r="H5" s="2">
        <v>0.77</v>
      </c>
      <c r="I5" s="2">
        <v>0.65</v>
      </c>
      <c r="J5" s="2">
        <v>0.61</v>
      </c>
      <c r="K5" s="2">
        <v>0.5</v>
      </c>
      <c r="L5" s="2">
        <v>0.42</v>
      </c>
      <c r="M5" s="2">
        <v>0.56</v>
      </c>
      <c r="N5" s="2">
        <v>0.7</v>
      </c>
      <c r="O5" s="2">
        <v>0.56</v>
      </c>
      <c r="P5" s="2">
        <v>0.68</v>
      </c>
      <c r="Q5" s="2">
        <v>0.72</v>
      </c>
      <c r="R5" s="2">
        <v>0.58</v>
      </c>
      <c r="S5" s="2">
        <v>0.6</v>
      </c>
      <c r="T5" s="2">
        <v>0.62</v>
      </c>
      <c r="U5" s="2">
        <v>0.47</v>
      </c>
      <c r="V5" s="2"/>
      <c r="W5" s="2">
        <f aca="true" t="shared" si="0" ref="W5:W35">AVERAGE(B5:U5)</f>
        <v>0.5770000000000001</v>
      </c>
      <c r="X5" s="2">
        <f aca="true" t="shared" si="1" ref="X5:X35">STDEV(B5:U5)</f>
        <v>0.1049360707639105</v>
      </c>
      <c r="Y5" s="2"/>
      <c r="Z5" s="2"/>
      <c r="AA5" s="2"/>
    </row>
    <row r="6" spans="1:27" ht="12.75">
      <c r="A6" s="1" t="s">
        <v>29</v>
      </c>
      <c r="B6" s="2">
        <v>0.02</v>
      </c>
      <c r="C6" s="2">
        <v>0</v>
      </c>
      <c r="D6" s="2">
        <v>0.01</v>
      </c>
      <c r="E6" s="2">
        <v>0</v>
      </c>
      <c r="F6" s="2">
        <v>0</v>
      </c>
      <c r="G6" s="2">
        <v>0.02</v>
      </c>
      <c r="H6" s="2">
        <v>0.01</v>
      </c>
      <c r="I6" s="2">
        <v>0.01</v>
      </c>
      <c r="J6" s="2">
        <v>0.01</v>
      </c>
      <c r="K6" s="2">
        <v>0.01</v>
      </c>
      <c r="L6" s="2">
        <v>0.01</v>
      </c>
      <c r="M6" s="2">
        <v>0.01</v>
      </c>
      <c r="N6" s="2">
        <v>0.01</v>
      </c>
      <c r="O6" s="2">
        <v>0</v>
      </c>
      <c r="P6" s="2">
        <v>0.01</v>
      </c>
      <c r="Q6" s="2">
        <v>0.02</v>
      </c>
      <c r="R6" s="2">
        <v>0</v>
      </c>
      <c r="S6" s="2">
        <v>0</v>
      </c>
      <c r="T6" s="2">
        <v>0</v>
      </c>
      <c r="U6" s="2">
        <v>0</v>
      </c>
      <c r="V6" s="2"/>
      <c r="W6" s="2">
        <f t="shared" si="0"/>
        <v>0.007499999999999998</v>
      </c>
      <c r="X6" s="2">
        <f t="shared" si="1"/>
        <v>0.007163503994113792</v>
      </c>
      <c r="Y6" s="2"/>
      <c r="Z6" s="2"/>
      <c r="AA6" s="2"/>
    </row>
    <row r="7" spans="1:27" ht="12.75">
      <c r="A7" s="1" t="s">
        <v>30</v>
      </c>
      <c r="B7" s="2">
        <v>35.48</v>
      </c>
      <c r="C7" s="2">
        <v>35.72</v>
      </c>
      <c r="D7" s="2">
        <v>35.72</v>
      </c>
      <c r="E7" s="2">
        <v>35.35</v>
      </c>
      <c r="F7" s="2">
        <v>35.9</v>
      </c>
      <c r="G7" s="2">
        <v>35.52</v>
      </c>
      <c r="H7" s="2">
        <v>35.72</v>
      </c>
      <c r="I7" s="2">
        <v>35.77</v>
      </c>
      <c r="J7" s="2">
        <v>35.01</v>
      </c>
      <c r="K7" s="2">
        <v>35.46</v>
      </c>
      <c r="L7" s="2">
        <v>35.67</v>
      </c>
      <c r="M7" s="2">
        <v>35.47</v>
      </c>
      <c r="N7" s="2">
        <v>35.46</v>
      </c>
      <c r="O7" s="2">
        <v>35.5</v>
      </c>
      <c r="P7" s="2">
        <v>35.37</v>
      </c>
      <c r="Q7" s="2">
        <v>35.14</v>
      </c>
      <c r="R7" s="2">
        <v>35.2</v>
      </c>
      <c r="S7" s="2">
        <v>35.53</v>
      </c>
      <c r="T7" s="2">
        <v>35.49</v>
      </c>
      <c r="U7" s="2">
        <v>35.51</v>
      </c>
      <c r="V7" s="2"/>
      <c r="W7" s="2">
        <f t="shared" si="0"/>
        <v>35.4995</v>
      </c>
      <c r="X7" s="2">
        <f t="shared" si="1"/>
        <v>0.21910043359193676</v>
      </c>
      <c r="Y7" s="2"/>
      <c r="Z7" s="2"/>
      <c r="AA7" s="2"/>
    </row>
    <row r="8" spans="1:27" ht="12.75">
      <c r="A8" s="1" t="s">
        <v>31</v>
      </c>
      <c r="B8" s="2">
        <v>10.74</v>
      </c>
      <c r="C8" s="2">
        <v>10.92</v>
      </c>
      <c r="D8" s="2">
        <v>10.85</v>
      </c>
      <c r="E8" s="2">
        <v>10.72</v>
      </c>
      <c r="F8" s="2">
        <v>11.02</v>
      </c>
      <c r="G8" s="2">
        <v>10.81</v>
      </c>
      <c r="H8" s="2">
        <v>10.86</v>
      </c>
      <c r="I8" s="2">
        <v>10.74</v>
      </c>
      <c r="J8" s="2">
        <v>0.45</v>
      </c>
      <c r="K8" s="2">
        <v>10.79</v>
      </c>
      <c r="L8" s="2">
        <v>10.87</v>
      </c>
      <c r="M8" s="2">
        <v>10.8</v>
      </c>
      <c r="N8" s="2">
        <v>10.66</v>
      </c>
      <c r="O8" s="2">
        <v>10.69</v>
      </c>
      <c r="P8" s="2">
        <v>10.81</v>
      </c>
      <c r="Q8" s="2">
        <v>10.83</v>
      </c>
      <c r="R8" s="2">
        <v>10.79</v>
      </c>
      <c r="S8" s="2">
        <v>10.83</v>
      </c>
      <c r="T8" s="2">
        <v>10.79</v>
      </c>
      <c r="U8" s="2">
        <v>10.68</v>
      </c>
      <c r="V8" s="2"/>
      <c r="W8" s="2">
        <f t="shared" si="0"/>
        <v>10.282500000000002</v>
      </c>
      <c r="X8" s="2">
        <f t="shared" si="1"/>
        <v>2.31587399666325</v>
      </c>
      <c r="Y8" s="2"/>
      <c r="Z8" s="2"/>
      <c r="AA8" s="2"/>
    </row>
    <row r="9" spans="1:27" ht="12.75">
      <c r="A9" s="1" t="s">
        <v>32</v>
      </c>
      <c r="B9" s="2">
        <v>25.59</v>
      </c>
      <c r="C9" s="2">
        <v>25.63</v>
      </c>
      <c r="D9" s="2">
        <v>25.84</v>
      </c>
      <c r="E9" s="2">
        <v>25.43</v>
      </c>
      <c r="F9" s="2">
        <v>25.85</v>
      </c>
      <c r="G9" s="2">
        <v>25.59</v>
      </c>
      <c r="H9" s="2">
        <v>25.74</v>
      </c>
      <c r="I9" s="2">
        <v>25.82</v>
      </c>
      <c r="J9" s="2">
        <v>24.43</v>
      </c>
      <c r="K9" s="2">
        <v>25.93</v>
      </c>
      <c r="L9" s="2">
        <v>25.86</v>
      </c>
      <c r="M9" s="2">
        <v>25.67</v>
      </c>
      <c r="N9" s="2">
        <v>25.89</v>
      </c>
      <c r="O9" s="2">
        <v>25.33</v>
      </c>
      <c r="P9" s="2">
        <v>25.33</v>
      </c>
      <c r="Q9" s="2">
        <v>25.51</v>
      </c>
      <c r="R9" s="2">
        <v>25.4</v>
      </c>
      <c r="S9" s="2">
        <v>25.59</v>
      </c>
      <c r="T9" s="2">
        <v>25.75</v>
      </c>
      <c r="U9" s="2">
        <v>25.57</v>
      </c>
      <c r="V9" s="2"/>
      <c r="W9" s="2">
        <f t="shared" si="0"/>
        <v>25.5875</v>
      </c>
      <c r="X9" s="2">
        <f t="shared" si="1"/>
        <v>0.32981454118793424</v>
      </c>
      <c r="Y9" s="2"/>
      <c r="Z9" s="2"/>
      <c r="AA9" s="2"/>
    </row>
    <row r="10" spans="1:27" ht="12.75">
      <c r="A10" s="1" t="s">
        <v>33</v>
      </c>
      <c r="B10" s="2">
        <v>0.05</v>
      </c>
      <c r="C10" s="2">
        <v>0.04</v>
      </c>
      <c r="D10" s="2">
        <v>0.05</v>
      </c>
      <c r="E10" s="2">
        <v>0.04</v>
      </c>
      <c r="F10" s="2">
        <v>0.06</v>
      </c>
      <c r="G10" s="2">
        <v>0.04</v>
      </c>
      <c r="H10" s="2">
        <v>0.04</v>
      </c>
      <c r="I10" s="2">
        <v>0.04</v>
      </c>
      <c r="J10" s="2">
        <v>0.05</v>
      </c>
      <c r="K10" s="2">
        <v>0.05</v>
      </c>
      <c r="L10" s="2">
        <v>0.05</v>
      </c>
      <c r="M10" s="2">
        <v>0.05</v>
      </c>
      <c r="N10" s="2">
        <v>0.02</v>
      </c>
      <c r="O10" s="2">
        <v>0.02</v>
      </c>
      <c r="P10" s="2">
        <v>0.04</v>
      </c>
      <c r="Q10" s="2">
        <v>0.04</v>
      </c>
      <c r="R10" s="2">
        <v>0.05</v>
      </c>
      <c r="S10" s="2">
        <v>0.03</v>
      </c>
      <c r="T10" s="2">
        <v>0.05</v>
      </c>
      <c r="U10" s="2">
        <v>0.04</v>
      </c>
      <c r="V10" s="2"/>
      <c r="W10" s="2">
        <f t="shared" si="0"/>
        <v>0.04250000000000002</v>
      </c>
      <c r="X10" s="2">
        <f t="shared" si="1"/>
        <v>0.010195458225163406</v>
      </c>
      <c r="Y10" s="2"/>
      <c r="Z10" s="2"/>
      <c r="AA10" s="2"/>
    </row>
    <row r="11" spans="1:27" ht="12.75">
      <c r="A11" s="1" t="s">
        <v>34</v>
      </c>
      <c r="B11" s="2">
        <v>3.37</v>
      </c>
      <c r="C11" s="2">
        <v>3.29</v>
      </c>
      <c r="D11" s="2">
        <v>3.26</v>
      </c>
      <c r="E11" s="2">
        <v>3.33</v>
      </c>
      <c r="F11" s="2">
        <v>3.29</v>
      </c>
      <c r="G11" s="2">
        <v>3.29</v>
      </c>
      <c r="H11" s="2">
        <v>3.26</v>
      </c>
      <c r="I11" s="2">
        <v>3.22</v>
      </c>
      <c r="J11" s="2">
        <v>3.16</v>
      </c>
      <c r="K11" s="2">
        <v>3.29</v>
      </c>
      <c r="L11" s="2">
        <v>3.31</v>
      </c>
      <c r="M11" s="2">
        <v>3.27</v>
      </c>
      <c r="N11" s="2">
        <v>3.31</v>
      </c>
      <c r="O11" s="2">
        <v>3.51</v>
      </c>
      <c r="P11" s="2">
        <v>3.57</v>
      </c>
      <c r="Q11" s="2">
        <v>3.55</v>
      </c>
      <c r="R11" s="2">
        <v>3.41</v>
      </c>
      <c r="S11" s="2">
        <v>3.43</v>
      </c>
      <c r="T11" s="2">
        <v>3.48</v>
      </c>
      <c r="U11" s="2">
        <v>3.4</v>
      </c>
      <c r="V11" s="2"/>
      <c r="W11" s="2">
        <f t="shared" si="0"/>
        <v>3.35</v>
      </c>
      <c r="X11" s="2">
        <f t="shared" si="1"/>
        <v>0.11177985883917409</v>
      </c>
      <c r="Y11" s="2"/>
      <c r="Z11" s="2"/>
      <c r="AA11" s="2"/>
    </row>
    <row r="12" spans="1:27" ht="12.75">
      <c r="A12" s="1" t="s">
        <v>35</v>
      </c>
      <c r="B12" s="2">
        <v>0.53</v>
      </c>
      <c r="C12" s="2">
        <v>0.54</v>
      </c>
      <c r="D12" s="2">
        <v>0.58</v>
      </c>
      <c r="E12" s="2">
        <v>0.57</v>
      </c>
      <c r="F12" s="2">
        <v>0.54</v>
      </c>
      <c r="G12" s="2">
        <v>0.6</v>
      </c>
      <c r="H12" s="2">
        <v>0.54</v>
      </c>
      <c r="I12" s="2">
        <v>0.59</v>
      </c>
      <c r="J12" s="2">
        <v>0.53</v>
      </c>
      <c r="K12" s="2">
        <v>0.5</v>
      </c>
      <c r="L12" s="2">
        <v>0.53</v>
      </c>
      <c r="M12" s="2">
        <v>0.57</v>
      </c>
      <c r="N12" s="2">
        <v>0.53</v>
      </c>
      <c r="O12" s="2">
        <v>0.56</v>
      </c>
      <c r="P12" s="2">
        <v>0.54</v>
      </c>
      <c r="Q12" s="2">
        <v>0.55</v>
      </c>
      <c r="R12" s="2">
        <v>0.52</v>
      </c>
      <c r="S12" s="2">
        <v>0.56</v>
      </c>
      <c r="T12" s="2">
        <v>0.55</v>
      </c>
      <c r="U12" s="2">
        <v>0.57</v>
      </c>
      <c r="V12" s="2"/>
      <c r="W12" s="2">
        <f t="shared" si="0"/>
        <v>0.55</v>
      </c>
      <c r="X12" s="2">
        <f t="shared" si="1"/>
        <v>0.02492092758263241</v>
      </c>
      <c r="Y12" s="2"/>
      <c r="Z12" s="2"/>
      <c r="AA12" s="2"/>
    </row>
    <row r="13" spans="1:27" ht="12.75">
      <c r="A13" s="1" t="s">
        <v>36</v>
      </c>
      <c r="B13" s="2">
        <v>7.29</v>
      </c>
      <c r="C13" s="2">
        <v>6.61</v>
      </c>
      <c r="D13" s="2">
        <v>6.71</v>
      </c>
      <c r="E13" s="2">
        <v>6.74</v>
      </c>
      <c r="F13" s="2">
        <v>6.77</v>
      </c>
      <c r="G13" s="2">
        <v>7.05</v>
      </c>
      <c r="H13" s="2">
        <v>6.73</v>
      </c>
      <c r="I13" s="2">
        <v>6.76</v>
      </c>
      <c r="J13" s="2">
        <v>6.69</v>
      </c>
      <c r="K13" s="2">
        <v>6.72</v>
      </c>
      <c r="L13" s="2">
        <v>6.69</v>
      </c>
      <c r="M13" s="2">
        <v>6.74</v>
      </c>
      <c r="N13" s="2">
        <v>6.85</v>
      </c>
      <c r="O13" s="2">
        <v>7.09</v>
      </c>
      <c r="P13" s="2">
        <v>7.27</v>
      </c>
      <c r="Q13" s="2">
        <v>7.26</v>
      </c>
      <c r="R13" s="2">
        <v>7.2</v>
      </c>
      <c r="S13" s="2">
        <v>7.26</v>
      </c>
      <c r="T13" s="2">
        <v>7.03</v>
      </c>
      <c r="U13" s="2">
        <v>7.48</v>
      </c>
      <c r="V13" s="2"/>
      <c r="W13" s="2">
        <f t="shared" si="0"/>
        <v>6.947</v>
      </c>
      <c r="X13" s="2">
        <f t="shared" si="1"/>
        <v>0.2681142725740164</v>
      </c>
      <c r="Y13" s="2"/>
      <c r="Z13" s="2"/>
      <c r="AA13" s="2"/>
    </row>
    <row r="14" spans="1:27" ht="12.75">
      <c r="A14" s="1" t="s">
        <v>37</v>
      </c>
      <c r="B14" s="2">
        <v>0</v>
      </c>
      <c r="C14" s="2">
        <v>0.04</v>
      </c>
      <c r="D14" s="2">
        <v>0.06</v>
      </c>
      <c r="E14" s="2">
        <v>0</v>
      </c>
      <c r="F14" s="2">
        <v>0.04</v>
      </c>
      <c r="G14" s="2">
        <v>0</v>
      </c>
      <c r="H14" s="2">
        <v>0.09</v>
      </c>
      <c r="I14" s="2">
        <v>0.02</v>
      </c>
      <c r="J14" s="2">
        <v>0.05</v>
      </c>
      <c r="K14" s="2">
        <v>0.03</v>
      </c>
      <c r="L14" s="2">
        <v>0.02</v>
      </c>
      <c r="M14" s="2">
        <v>0.03</v>
      </c>
      <c r="N14" s="2">
        <v>0.03</v>
      </c>
      <c r="O14" s="2">
        <v>0.04</v>
      </c>
      <c r="P14" s="2">
        <v>0.03</v>
      </c>
      <c r="Q14" s="2">
        <v>0</v>
      </c>
      <c r="R14" s="2">
        <v>0.04</v>
      </c>
      <c r="S14" s="2">
        <v>0.07</v>
      </c>
      <c r="T14" s="2">
        <v>0</v>
      </c>
      <c r="U14" s="2">
        <v>0.03</v>
      </c>
      <c r="V14" s="2"/>
      <c r="W14" s="2">
        <f t="shared" si="0"/>
        <v>0.031000000000000007</v>
      </c>
      <c r="X14" s="2">
        <f t="shared" si="1"/>
        <v>0.024687520819444923</v>
      </c>
      <c r="Y14" s="2"/>
      <c r="Z14" s="2"/>
      <c r="AA14" s="2"/>
    </row>
    <row r="15" spans="1:27" ht="12.75">
      <c r="A15" s="1" t="s">
        <v>38</v>
      </c>
      <c r="B15" s="2">
        <v>84.65</v>
      </c>
      <c r="C15" s="2">
        <v>84.42</v>
      </c>
      <c r="D15" s="2">
        <v>84.83</v>
      </c>
      <c r="E15" s="2">
        <v>83.74</v>
      </c>
      <c r="F15" s="2">
        <v>85.37</v>
      </c>
      <c r="G15" s="2">
        <v>84.64</v>
      </c>
      <c r="H15" s="2">
        <v>85</v>
      </c>
      <c r="I15" s="2">
        <v>84.78</v>
      </c>
      <c r="J15" s="2">
        <v>72.21</v>
      </c>
      <c r="K15" s="2">
        <v>84.48</v>
      </c>
      <c r="L15" s="2">
        <v>84.62</v>
      </c>
      <c r="M15" s="2">
        <v>84.38</v>
      </c>
      <c r="N15" s="2">
        <v>84.63</v>
      </c>
      <c r="O15" s="2">
        <v>84.23</v>
      </c>
      <c r="P15" s="2">
        <v>84.68</v>
      </c>
      <c r="Q15" s="2">
        <v>84.61</v>
      </c>
      <c r="R15" s="2">
        <v>84.2</v>
      </c>
      <c r="S15" s="2">
        <v>84.96</v>
      </c>
      <c r="T15" s="2">
        <v>84.86</v>
      </c>
      <c r="U15" s="2">
        <v>84.83</v>
      </c>
      <c r="V15" s="2"/>
      <c r="W15" s="2">
        <f t="shared" si="0"/>
        <v>84.006</v>
      </c>
      <c r="X15" s="2">
        <f t="shared" si="1"/>
        <v>2.797435667855774</v>
      </c>
      <c r="Y15" s="2"/>
      <c r="Z15" s="2"/>
      <c r="AA15" s="2"/>
    </row>
    <row r="16" spans="2:27" ht="13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1" t="s">
        <v>39</v>
      </c>
      <c r="B17" s="2" t="s">
        <v>40</v>
      </c>
      <c r="C17" s="2" t="s">
        <v>41</v>
      </c>
      <c r="D17" s="2" t="s">
        <v>42</v>
      </c>
      <c r="E17" s="2">
        <v>24.5</v>
      </c>
      <c r="F17" s="2" t="s">
        <v>43</v>
      </c>
      <c r="G17" s="2" t="s">
        <v>75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8" ht="12.75">
      <c r="A18" s="1" t="s">
        <v>45</v>
      </c>
      <c r="B18" s="2">
        <v>6.096</v>
      </c>
      <c r="C18" s="2">
        <v>6.126</v>
      </c>
      <c r="D18" s="2">
        <v>6.113</v>
      </c>
      <c r="E18" s="2">
        <v>6.108</v>
      </c>
      <c r="F18" s="2">
        <v>6.132</v>
      </c>
      <c r="G18" s="2">
        <v>6.123</v>
      </c>
      <c r="H18" s="2">
        <v>6.151</v>
      </c>
      <c r="I18" s="2">
        <v>6.146</v>
      </c>
      <c r="J18" s="2">
        <v>6.959</v>
      </c>
      <c r="K18" s="2">
        <v>6.092</v>
      </c>
      <c r="L18" s="2">
        <v>6.1</v>
      </c>
      <c r="M18" s="2">
        <v>6.115</v>
      </c>
      <c r="N18" s="2">
        <v>6.122</v>
      </c>
      <c r="O18" s="2">
        <v>6.139</v>
      </c>
      <c r="P18" s="2">
        <v>6.123</v>
      </c>
      <c r="Q18" s="2">
        <v>6.097</v>
      </c>
      <c r="R18" s="2">
        <v>6.102</v>
      </c>
      <c r="S18" s="2">
        <v>6.108</v>
      </c>
      <c r="T18" s="2">
        <v>6.104</v>
      </c>
      <c r="U18" s="2">
        <v>6.096</v>
      </c>
      <c r="V18" s="2"/>
      <c r="W18" s="2">
        <f t="shared" si="0"/>
        <v>6.1576</v>
      </c>
      <c r="X18" s="2">
        <f t="shared" si="1"/>
        <v>0.18941083168049672</v>
      </c>
      <c r="Y18" s="4">
        <v>6</v>
      </c>
      <c r="Z18" s="2"/>
      <c r="AA18" s="2">
        <v>4</v>
      </c>
      <c r="AB18" s="2">
        <f>Y18*AA18</f>
        <v>24</v>
      </c>
    </row>
    <row r="19" spans="2:28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4"/>
      <c r="Z19" s="2"/>
      <c r="AA19" s="2"/>
      <c r="AB19" s="2"/>
    </row>
    <row r="20" spans="1:28" ht="12.75">
      <c r="A20" s="1" t="s">
        <v>47</v>
      </c>
      <c r="B20" s="2">
        <v>5</v>
      </c>
      <c r="C20" s="2">
        <v>5</v>
      </c>
      <c r="D20" s="2">
        <v>5</v>
      </c>
      <c r="E20" s="2">
        <v>5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5</v>
      </c>
      <c r="N20" s="2">
        <v>5</v>
      </c>
      <c r="O20" s="2">
        <v>5</v>
      </c>
      <c r="P20" s="2">
        <v>5</v>
      </c>
      <c r="Q20" s="2">
        <v>5</v>
      </c>
      <c r="R20" s="2">
        <v>5</v>
      </c>
      <c r="S20" s="2">
        <v>5</v>
      </c>
      <c r="T20" s="2">
        <v>5</v>
      </c>
      <c r="U20" s="2">
        <v>5</v>
      </c>
      <c r="V20" s="2"/>
      <c r="W20" s="2">
        <f t="shared" si="0"/>
        <v>5</v>
      </c>
      <c r="X20" s="2">
        <f t="shared" si="1"/>
        <v>0</v>
      </c>
      <c r="Y20" s="4">
        <v>5</v>
      </c>
      <c r="Z20" s="2"/>
      <c r="AA20" s="2">
        <v>3</v>
      </c>
      <c r="AB20" s="2">
        <f>Y20*AA20</f>
        <v>15</v>
      </c>
    </row>
    <row r="21" spans="1:28" ht="12.75">
      <c r="A21" s="1" t="s">
        <v>46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/>
      <c r="W21" s="2">
        <f t="shared" si="0"/>
        <v>1</v>
      </c>
      <c r="X21" s="2">
        <f t="shared" si="1"/>
        <v>0</v>
      </c>
      <c r="Y21" s="4">
        <v>1</v>
      </c>
      <c r="Z21" s="2"/>
      <c r="AA21" s="2">
        <v>2</v>
      </c>
      <c r="AB21" s="2">
        <f>Y21*AA21</f>
        <v>2</v>
      </c>
    </row>
    <row r="22" spans="2:28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4"/>
      <c r="Z22" s="2"/>
      <c r="AA22" s="2"/>
      <c r="AB22" s="2"/>
    </row>
    <row r="23" spans="1:28" ht="12.75">
      <c r="A23" s="1" t="s">
        <v>46</v>
      </c>
      <c r="B23" s="2">
        <v>1.751</v>
      </c>
      <c r="C23" s="2">
        <v>1.7919999999999998</v>
      </c>
      <c r="D23" s="2">
        <v>1.7679999999999998</v>
      </c>
      <c r="E23" s="2">
        <v>1.7610000000000001</v>
      </c>
      <c r="F23" s="2">
        <v>1.807</v>
      </c>
      <c r="G23" s="2">
        <v>1.778</v>
      </c>
      <c r="H23" s="2">
        <v>1.787</v>
      </c>
      <c r="I23" s="2">
        <v>1.751</v>
      </c>
      <c r="J23" s="2">
        <v>-0.867</v>
      </c>
      <c r="K23" s="2">
        <v>1.7639999999999998</v>
      </c>
      <c r="L23" s="2">
        <v>1.771</v>
      </c>
      <c r="M23" s="2">
        <v>1.775</v>
      </c>
      <c r="N23" s="2">
        <v>1.7440000000000002</v>
      </c>
      <c r="O23" s="2">
        <v>1.7570000000000001</v>
      </c>
      <c r="P23" s="2">
        <v>1.79</v>
      </c>
      <c r="Q23" s="2">
        <v>1.8</v>
      </c>
      <c r="R23" s="2">
        <v>1.787</v>
      </c>
      <c r="S23" s="2">
        <v>1.7759999999999998</v>
      </c>
      <c r="T23" s="2">
        <v>1.766</v>
      </c>
      <c r="U23" s="2">
        <v>1.733</v>
      </c>
      <c r="V23" s="2"/>
      <c r="W23" s="2">
        <f t="shared" si="0"/>
        <v>1.6395499999999998</v>
      </c>
      <c r="X23" s="2">
        <f t="shared" si="1"/>
        <v>0.5902878401343926</v>
      </c>
      <c r="Y23" s="4">
        <v>0.56</v>
      </c>
      <c r="Z23" s="2"/>
      <c r="AA23" s="2">
        <v>2</v>
      </c>
      <c r="AB23" s="2">
        <f>Y23*3*AA23</f>
        <v>3.3600000000000003</v>
      </c>
    </row>
    <row r="24" spans="1:28" ht="12.75">
      <c r="A24" s="1" t="s">
        <v>51</v>
      </c>
      <c r="B24" s="2">
        <v>1.048</v>
      </c>
      <c r="C24" s="2">
        <v>0.948</v>
      </c>
      <c r="D24" s="2">
        <v>0.96</v>
      </c>
      <c r="E24" s="2">
        <v>0.974</v>
      </c>
      <c r="F24" s="2">
        <v>0.967</v>
      </c>
      <c r="G24" s="2">
        <v>1.017</v>
      </c>
      <c r="H24" s="2">
        <v>0.969</v>
      </c>
      <c r="I24" s="2">
        <v>0.971</v>
      </c>
      <c r="J24" s="2">
        <v>1.113</v>
      </c>
      <c r="K24" s="2">
        <v>0.966</v>
      </c>
      <c r="L24" s="2">
        <v>0.957</v>
      </c>
      <c r="M24" s="2">
        <v>0.972</v>
      </c>
      <c r="N24" s="2">
        <v>0.988</v>
      </c>
      <c r="O24" s="2">
        <v>1.025</v>
      </c>
      <c r="P24" s="2">
        <v>1.053</v>
      </c>
      <c r="Q24" s="2">
        <v>1.054</v>
      </c>
      <c r="R24" s="2">
        <v>1.043</v>
      </c>
      <c r="S24" s="2">
        <v>1.043</v>
      </c>
      <c r="T24" s="2">
        <v>1.011</v>
      </c>
      <c r="U24" s="2">
        <v>1.075</v>
      </c>
      <c r="V24" s="2"/>
      <c r="W24" s="2">
        <f t="shared" si="0"/>
        <v>1.0077</v>
      </c>
      <c r="X24" s="2">
        <f t="shared" si="1"/>
        <v>0.04688968015739423</v>
      </c>
      <c r="Y24" s="4">
        <v>0.34</v>
      </c>
      <c r="Z24" s="2"/>
      <c r="AA24" s="2">
        <v>2</v>
      </c>
      <c r="AB24" s="2">
        <f>Y24*3*AA24</f>
        <v>2.04</v>
      </c>
    </row>
    <row r="25" spans="1:28" ht="12.75">
      <c r="A25" s="1" t="s">
        <v>47</v>
      </c>
      <c r="B25" s="2">
        <v>0.18200000000000038</v>
      </c>
      <c r="C25" s="2">
        <v>0.18200000000000038</v>
      </c>
      <c r="D25" s="2">
        <v>0.21199999999999974</v>
      </c>
      <c r="E25" s="2">
        <v>0.18</v>
      </c>
      <c r="F25" s="2">
        <v>0.20399999999999974</v>
      </c>
      <c r="G25" s="2">
        <v>0.2</v>
      </c>
      <c r="H25" s="2">
        <v>0.2240000000000002</v>
      </c>
      <c r="I25" s="2">
        <v>0.22799999999999976</v>
      </c>
      <c r="J25" s="2">
        <v>0.7240000000000002</v>
      </c>
      <c r="K25" s="2">
        <v>0.25</v>
      </c>
      <c r="L25" s="2">
        <v>0.21300000000000008</v>
      </c>
      <c r="M25" s="2">
        <v>0.215</v>
      </c>
      <c r="N25" s="2">
        <v>0.2679999999999998</v>
      </c>
      <c r="O25" s="2">
        <v>0.16199999999999992</v>
      </c>
      <c r="P25" s="2">
        <v>0.16800000000000015</v>
      </c>
      <c r="Q25" s="2">
        <v>0.2160000000000002</v>
      </c>
      <c r="R25" s="2">
        <v>0.18900000000000006</v>
      </c>
      <c r="S25" s="2">
        <v>0.18400000000000016</v>
      </c>
      <c r="T25" s="2">
        <v>0.22</v>
      </c>
      <c r="U25" s="2">
        <v>0.17400000000000038</v>
      </c>
      <c r="V25" s="2"/>
      <c r="W25" s="2">
        <f t="shared" si="0"/>
        <v>0.22975000000000004</v>
      </c>
      <c r="X25" s="2">
        <f t="shared" si="1"/>
        <v>0.11945881254531567</v>
      </c>
      <c r="Y25" s="4">
        <v>0.08</v>
      </c>
      <c r="Z25" s="2"/>
      <c r="AA25" s="2">
        <v>3</v>
      </c>
      <c r="AB25" s="2">
        <f>Y25*3*AA25</f>
        <v>0.72</v>
      </c>
    </row>
    <row r="26" spans="1:28" ht="12.75">
      <c r="A26" s="1" t="s">
        <v>50</v>
      </c>
      <c r="B26" s="2">
        <v>0.069</v>
      </c>
      <c r="C26" s="2">
        <v>0.069</v>
      </c>
      <c r="D26" s="2">
        <v>0.075</v>
      </c>
      <c r="E26" s="2">
        <v>0.074</v>
      </c>
      <c r="F26" s="2">
        <v>0.07</v>
      </c>
      <c r="G26" s="2">
        <v>0.077</v>
      </c>
      <c r="H26" s="2">
        <v>0.07</v>
      </c>
      <c r="I26" s="2">
        <v>0.076</v>
      </c>
      <c r="J26" s="2">
        <v>0.079</v>
      </c>
      <c r="K26" s="2">
        <v>0.064</v>
      </c>
      <c r="L26" s="2">
        <v>0.068</v>
      </c>
      <c r="M26" s="2">
        <v>0.074</v>
      </c>
      <c r="N26" s="2">
        <v>0.069</v>
      </c>
      <c r="O26" s="2">
        <v>0.072</v>
      </c>
      <c r="P26" s="2">
        <v>0.07</v>
      </c>
      <c r="Q26" s="2">
        <v>0.072</v>
      </c>
      <c r="R26" s="2">
        <v>0.068</v>
      </c>
      <c r="S26" s="2">
        <v>0.072</v>
      </c>
      <c r="T26" s="2">
        <v>0.071</v>
      </c>
      <c r="U26" s="2">
        <v>0.074</v>
      </c>
      <c r="V26" s="2"/>
      <c r="W26" s="2">
        <f t="shared" si="0"/>
        <v>0.07165000000000002</v>
      </c>
      <c r="X26" s="2">
        <f t="shared" si="1"/>
        <v>0.003587624929054851</v>
      </c>
      <c r="Y26" s="4">
        <v>0.02</v>
      </c>
      <c r="Z26" s="2"/>
      <c r="AA26" s="2">
        <v>4</v>
      </c>
      <c r="AB26" s="2">
        <f>Y26*3*AA26</f>
        <v>0.24</v>
      </c>
    </row>
    <row r="27" spans="2:2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4"/>
      <c r="Z27" s="2"/>
      <c r="AA27" s="2"/>
      <c r="AB27" s="2"/>
    </row>
    <row r="28" spans="1:28" ht="12.75">
      <c r="A28" s="1" t="s">
        <v>49</v>
      </c>
      <c r="B28" s="2">
        <v>0.62</v>
      </c>
      <c r="C28" s="2">
        <v>0.604</v>
      </c>
      <c r="D28" s="2">
        <v>0.597</v>
      </c>
      <c r="E28" s="2">
        <v>0.616</v>
      </c>
      <c r="F28" s="2">
        <v>0.602</v>
      </c>
      <c r="G28" s="2">
        <v>0.607</v>
      </c>
      <c r="H28" s="2">
        <v>0.602</v>
      </c>
      <c r="I28" s="2">
        <v>0.593</v>
      </c>
      <c r="J28" s="2">
        <v>0.673</v>
      </c>
      <c r="K28" s="2">
        <v>0.605</v>
      </c>
      <c r="L28" s="2">
        <v>0.606</v>
      </c>
      <c r="M28" s="2">
        <v>0.604</v>
      </c>
      <c r="N28" s="2">
        <v>0.613</v>
      </c>
      <c r="O28" s="2">
        <v>0.65</v>
      </c>
      <c r="P28" s="2">
        <v>0.663</v>
      </c>
      <c r="Q28" s="2">
        <v>0.659</v>
      </c>
      <c r="R28" s="2">
        <v>0.633</v>
      </c>
      <c r="S28" s="2">
        <v>0.631</v>
      </c>
      <c r="T28" s="2">
        <v>0.641</v>
      </c>
      <c r="U28" s="2">
        <v>0.626</v>
      </c>
      <c r="V28" s="2"/>
      <c r="W28" s="2">
        <f t="shared" si="0"/>
        <v>0.62225</v>
      </c>
      <c r="X28" s="2">
        <f t="shared" si="1"/>
        <v>0.023861166424922683</v>
      </c>
      <c r="Y28" s="4">
        <v>0.64</v>
      </c>
      <c r="Z28" s="2"/>
      <c r="AA28" s="2">
        <v>2</v>
      </c>
      <c r="AB28" s="2">
        <f>Y28*AA28</f>
        <v>1.28</v>
      </c>
    </row>
    <row r="29" spans="1:28" ht="12.75">
      <c r="A29" s="1" t="s">
        <v>44</v>
      </c>
      <c r="B29" s="2">
        <v>0.376</v>
      </c>
      <c r="C29" s="2">
        <v>0.391</v>
      </c>
      <c r="D29" s="2">
        <v>0.416</v>
      </c>
      <c r="E29" s="2">
        <v>0.394</v>
      </c>
      <c r="F29" s="2">
        <v>0.414</v>
      </c>
      <c r="G29" s="2">
        <v>0.371</v>
      </c>
      <c r="H29" s="2">
        <v>0.414</v>
      </c>
      <c r="I29" s="2">
        <v>0.39</v>
      </c>
      <c r="J29" s="2">
        <v>0.473</v>
      </c>
      <c r="K29" s="2">
        <v>0.404</v>
      </c>
      <c r="L29" s="2">
        <v>0.394</v>
      </c>
      <c r="M29" s="2">
        <v>0.405</v>
      </c>
      <c r="N29" s="2">
        <v>0.39</v>
      </c>
      <c r="O29" s="2">
        <v>0.314</v>
      </c>
      <c r="P29" s="2">
        <v>0.344</v>
      </c>
      <c r="Q29" s="2">
        <v>0.332</v>
      </c>
      <c r="R29" s="2">
        <v>0.342</v>
      </c>
      <c r="S29" s="2">
        <v>0.359</v>
      </c>
      <c r="T29" s="2">
        <v>0.37</v>
      </c>
      <c r="U29" s="2">
        <v>0.358</v>
      </c>
      <c r="V29" s="2"/>
      <c r="W29" s="2">
        <f t="shared" si="0"/>
        <v>0.38255</v>
      </c>
      <c r="X29" s="2">
        <f t="shared" si="1"/>
        <v>0.0359553451117527</v>
      </c>
      <c r="Y29" s="4">
        <v>0.36</v>
      </c>
      <c r="Z29" s="2"/>
      <c r="AA29" s="2">
        <v>1</v>
      </c>
      <c r="AB29" s="2">
        <f>Y29*AA29</f>
        <v>0.36</v>
      </c>
    </row>
    <row r="30" spans="1:28" ht="12.75">
      <c r="A30" s="1" t="s">
        <v>48</v>
      </c>
      <c r="B30" s="2">
        <v>0.01</v>
      </c>
      <c r="C30" s="2">
        <v>0.01</v>
      </c>
      <c r="D30" s="2">
        <v>0.01</v>
      </c>
      <c r="E30" s="2">
        <v>0.008</v>
      </c>
      <c r="F30" s="2">
        <v>0.012</v>
      </c>
      <c r="G30" s="2">
        <v>0.009</v>
      </c>
      <c r="H30" s="2">
        <v>0.009</v>
      </c>
      <c r="I30" s="2">
        <v>0.008</v>
      </c>
      <c r="J30" s="2">
        <v>0.014</v>
      </c>
      <c r="K30" s="2">
        <v>0.011</v>
      </c>
      <c r="L30" s="2">
        <v>0.012</v>
      </c>
      <c r="M30" s="2">
        <v>0.011</v>
      </c>
      <c r="N30" s="2">
        <v>0.005</v>
      </c>
      <c r="O30" s="2">
        <v>0.004</v>
      </c>
      <c r="P30" s="2">
        <v>0.008</v>
      </c>
      <c r="Q30" s="2">
        <v>0.01</v>
      </c>
      <c r="R30" s="2">
        <v>0.011</v>
      </c>
      <c r="S30" s="2">
        <v>0.006</v>
      </c>
      <c r="T30" s="2">
        <v>0.01</v>
      </c>
      <c r="U30" s="2">
        <v>0.008</v>
      </c>
      <c r="V30" s="2"/>
      <c r="W30" s="2">
        <f t="shared" si="0"/>
        <v>0.009300000000000003</v>
      </c>
      <c r="X30" s="2">
        <f t="shared" si="1"/>
        <v>0.00243007472269778</v>
      </c>
      <c r="Y30" s="4">
        <v>0</v>
      </c>
      <c r="Z30" s="2"/>
      <c r="AA30" s="2"/>
      <c r="AB30" s="2"/>
    </row>
    <row r="31" spans="2:2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1" t="s">
        <v>38</v>
      </c>
      <c r="B32" s="2">
        <f>SUM(B18:B30)</f>
        <v>16.152</v>
      </c>
      <c r="C32" s="2">
        <f aca="true" t="shared" si="2" ref="C32:U32">SUM(C18:C30)</f>
        <v>16.122000000000003</v>
      </c>
      <c r="D32" s="2">
        <f t="shared" si="2"/>
        <v>16.151</v>
      </c>
      <c r="E32" s="2">
        <f t="shared" si="2"/>
        <v>16.115</v>
      </c>
      <c r="F32" s="2">
        <f t="shared" si="2"/>
        <v>16.208000000000002</v>
      </c>
      <c r="G32" s="2">
        <f t="shared" si="2"/>
        <v>16.182</v>
      </c>
      <c r="H32" s="2">
        <f t="shared" si="2"/>
        <v>16.226</v>
      </c>
      <c r="I32" s="2">
        <f t="shared" si="2"/>
        <v>16.163</v>
      </c>
      <c r="J32" s="2">
        <f t="shared" si="2"/>
        <v>15.168</v>
      </c>
      <c r="K32" s="2">
        <f t="shared" si="2"/>
        <v>16.156</v>
      </c>
      <c r="L32" s="2">
        <f t="shared" si="2"/>
        <v>16.121</v>
      </c>
      <c r="M32" s="2">
        <f t="shared" si="2"/>
        <v>16.171</v>
      </c>
      <c r="N32" s="2">
        <f t="shared" si="2"/>
        <v>16.198999999999998</v>
      </c>
      <c r="O32" s="2">
        <f t="shared" si="2"/>
        <v>16.122999999999998</v>
      </c>
      <c r="P32" s="2">
        <f t="shared" si="2"/>
        <v>16.219</v>
      </c>
      <c r="Q32" s="2">
        <f t="shared" si="2"/>
        <v>16.240000000000002</v>
      </c>
      <c r="R32" s="2">
        <f t="shared" si="2"/>
        <v>16.174999999999997</v>
      </c>
      <c r="S32" s="2">
        <f t="shared" si="2"/>
        <v>16.179000000000002</v>
      </c>
      <c r="T32" s="2">
        <f t="shared" si="2"/>
        <v>16.193</v>
      </c>
      <c r="U32" s="2">
        <f t="shared" si="2"/>
        <v>16.144</v>
      </c>
      <c r="V32" s="2"/>
      <c r="W32" s="2">
        <f t="shared" si="0"/>
        <v>16.120350000000002</v>
      </c>
      <c r="X32" s="2">
        <f t="shared" si="1"/>
        <v>0.2270808515878483</v>
      </c>
      <c r="Y32" s="2"/>
      <c r="Z32" s="2"/>
      <c r="AA32" s="6"/>
      <c r="AB32" s="5">
        <f>SUM(AB18:AB29)</f>
        <v>49</v>
      </c>
    </row>
    <row r="33" spans="2:2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1" t="s">
        <v>28</v>
      </c>
      <c r="B34" s="2">
        <v>0.427</v>
      </c>
      <c r="C34" s="2">
        <v>0.428</v>
      </c>
      <c r="D34" s="2">
        <v>0.474</v>
      </c>
      <c r="E34" s="2">
        <v>0.374</v>
      </c>
      <c r="F34" s="2">
        <v>0.613</v>
      </c>
      <c r="G34" s="2">
        <v>0.58</v>
      </c>
      <c r="H34" s="2">
        <v>0.721</v>
      </c>
      <c r="I34" s="2">
        <v>0.607</v>
      </c>
      <c r="J34" s="2">
        <v>0.661</v>
      </c>
      <c r="K34" s="2">
        <v>0.466</v>
      </c>
      <c r="L34" s="2">
        <v>0.389</v>
      </c>
      <c r="M34" s="2">
        <v>0.524</v>
      </c>
      <c r="N34" s="2">
        <v>0.657</v>
      </c>
      <c r="O34" s="2">
        <v>0.526</v>
      </c>
      <c r="P34" s="2">
        <v>0.648</v>
      </c>
      <c r="Q34" s="2">
        <v>0.687</v>
      </c>
      <c r="R34" s="2">
        <v>0.545</v>
      </c>
      <c r="S34" s="2">
        <v>0.559</v>
      </c>
      <c r="T34" s="2">
        <v>0.579</v>
      </c>
      <c r="U34" s="2">
        <v>0.445</v>
      </c>
      <c r="V34" s="2"/>
      <c r="W34" s="2">
        <f t="shared" si="0"/>
        <v>0.5455</v>
      </c>
      <c r="X34" s="2">
        <f t="shared" si="1"/>
        <v>0.10312562599490997</v>
      </c>
      <c r="Y34" s="2"/>
      <c r="Z34" s="2"/>
      <c r="AA34" s="2"/>
      <c r="AB34" s="2"/>
    </row>
    <row r="35" spans="1:28" ht="12.75">
      <c r="A35" s="1" t="s">
        <v>29</v>
      </c>
      <c r="B35" s="2">
        <v>0.007</v>
      </c>
      <c r="C35" s="2">
        <v>0</v>
      </c>
      <c r="D35" s="2">
        <v>0.005</v>
      </c>
      <c r="E35" s="2">
        <v>0</v>
      </c>
      <c r="F35" s="2">
        <v>0.001</v>
      </c>
      <c r="G35" s="2">
        <v>0.006</v>
      </c>
      <c r="H35" s="2">
        <v>0.004</v>
      </c>
      <c r="I35" s="2">
        <v>0.002</v>
      </c>
      <c r="J35" s="2">
        <v>0.003</v>
      </c>
      <c r="K35" s="2">
        <v>0.002</v>
      </c>
      <c r="L35" s="2">
        <v>0.003</v>
      </c>
      <c r="M35" s="2">
        <v>0.004</v>
      </c>
      <c r="N35" s="2">
        <v>0.005</v>
      </c>
      <c r="O35" s="2">
        <v>0</v>
      </c>
      <c r="P35" s="2">
        <v>0.002</v>
      </c>
      <c r="Q35" s="2">
        <v>0.006</v>
      </c>
      <c r="R35" s="2">
        <v>0</v>
      </c>
      <c r="S35" s="2">
        <v>0.001</v>
      </c>
      <c r="T35" s="2">
        <v>0</v>
      </c>
      <c r="U35" s="2">
        <v>0</v>
      </c>
      <c r="V35" s="2"/>
      <c r="W35" s="2">
        <f t="shared" si="0"/>
        <v>0.00255</v>
      </c>
      <c r="X35" s="2">
        <f t="shared" si="1"/>
        <v>0.0023502519461807317</v>
      </c>
      <c r="Y35" s="2"/>
      <c r="Z35" s="2"/>
      <c r="AA35" s="2"/>
      <c r="AB35" s="2"/>
    </row>
    <row r="36" spans="2:27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20.25">
      <c r="B37" s="2"/>
      <c r="C37" s="2"/>
      <c r="D37" s="2"/>
      <c r="E37" s="2"/>
      <c r="F37" s="2"/>
      <c r="G37" s="2"/>
      <c r="H37" s="2"/>
      <c r="I37" s="2"/>
      <c r="J37" s="2"/>
      <c r="K37" s="3" t="s">
        <v>73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20.25">
      <c r="B38" s="2"/>
      <c r="C38" s="2"/>
      <c r="D38" s="2"/>
      <c r="E38" s="2"/>
      <c r="F38" s="2"/>
      <c r="G38" s="2"/>
      <c r="H38" s="2"/>
      <c r="I38" s="2"/>
      <c r="J38" s="2"/>
      <c r="K38" s="3" t="s">
        <v>74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8" ht="12.75">
      <c r="A39" s="1" t="s">
        <v>53</v>
      </c>
      <c r="B39" s="1" t="s">
        <v>54</v>
      </c>
      <c r="C39" s="1" t="s">
        <v>55</v>
      </c>
      <c r="D39" s="1" t="s">
        <v>56</v>
      </c>
      <c r="E39" s="1" t="s">
        <v>57</v>
      </c>
      <c r="F39" s="1" t="s">
        <v>58</v>
      </c>
      <c r="G39" s="1" t="s">
        <v>59</v>
      </c>
      <c r="H39" s="1" t="s">
        <v>60</v>
      </c>
    </row>
    <row r="40" spans="1:8" ht="12.75">
      <c r="A40" s="1" t="s">
        <v>61</v>
      </c>
      <c r="B40" s="1" t="s">
        <v>44</v>
      </c>
      <c r="C40" s="1" t="s">
        <v>62</v>
      </c>
      <c r="D40" s="1">
        <v>20</v>
      </c>
      <c r="E40" s="1">
        <v>10</v>
      </c>
      <c r="F40" s="1">
        <v>600</v>
      </c>
      <c r="G40" s="1">
        <v>-600</v>
      </c>
      <c r="H40" s="1" t="s">
        <v>63</v>
      </c>
    </row>
    <row r="41" spans="1:8" ht="12.75">
      <c r="A41" s="1" t="s">
        <v>61</v>
      </c>
      <c r="B41" s="1" t="s">
        <v>28</v>
      </c>
      <c r="C41" s="1" t="s">
        <v>62</v>
      </c>
      <c r="D41" s="1">
        <v>20</v>
      </c>
      <c r="E41" s="1">
        <v>10</v>
      </c>
      <c r="F41" s="1">
        <v>700</v>
      </c>
      <c r="G41" s="1">
        <v>-700</v>
      </c>
      <c r="H41" s="1" t="s">
        <v>64</v>
      </c>
    </row>
    <row r="42" spans="1:8" ht="12.75">
      <c r="A42" s="1" t="s">
        <v>65</v>
      </c>
      <c r="B42" s="1" t="s">
        <v>29</v>
      </c>
      <c r="C42" s="1" t="s">
        <v>62</v>
      </c>
      <c r="D42" s="1">
        <v>20</v>
      </c>
      <c r="E42" s="1">
        <v>10</v>
      </c>
      <c r="F42" s="1">
        <v>500</v>
      </c>
      <c r="G42" s="1">
        <v>-500</v>
      </c>
      <c r="H42" s="1" t="s">
        <v>66</v>
      </c>
    </row>
    <row r="43" spans="1:8" ht="12.75">
      <c r="A43" s="1" t="s">
        <v>61</v>
      </c>
      <c r="B43" s="1" t="s">
        <v>45</v>
      </c>
      <c r="C43" s="1" t="s">
        <v>62</v>
      </c>
      <c r="D43" s="1">
        <v>20</v>
      </c>
      <c r="E43" s="1">
        <v>10</v>
      </c>
      <c r="F43" s="1">
        <v>600</v>
      </c>
      <c r="G43" s="1">
        <v>-600</v>
      </c>
      <c r="H43" s="1" t="s">
        <v>67</v>
      </c>
    </row>
    <row r="44" spans="1:8" ht="12.75">
      <c r="A44" s="1" t="s">
        <v>61</v>
      </c>
      <c r="B44" s="1" t="s">
        <v>46</v>
      </c>
      <c r="C44" s="1" t="s">
        <v>62</v>
      </c>
      <c r="D44" s="1">
        <v>20</v>
      </c>
      <c r="E44" s="1">
        <v>10</v>
      </c>
      <c r="F44" s="1">
        <v>500</v>
      </c>
      <c r="G44" s="1">
        <v>-350</v>
      </c>
      <c r="H44" s="1" t="s">
        <v>68</v>
      </c>
    </row>
    <row r="45" spans="1:8" ht="12.75">
      <c r="A45" s="1" t="s">
        <v>61</v>
      </c>
      <c r="B45" s="1" t="s">
        <v>47</v>
      </c>
      <c r="C45" s="1" t="s">
        <v>62</v>
      </c>
      <c r="D45" s="1">
        <v>20</v>
      </c>
      <c r="E45" s="1">
        <v>10</v>
      </c>
      <c r="F45" s="1">
        <v>600</v>
      </c>
      <c r="G45" s="1">
        <v>-600</v>
      </c>
      <c r="H45" s="1" t="s">
        <v>67</v>
      </c>
    </row>
    <row r="46" spans="1:8" ht="12.75">
      <c r="A46" s="1" t="s">
        <v>65</v>
      </c>
      <c r="B46" s="1" t="s">
        <v>48</v>
      </c>
      <c r="C46" s="1" t="s">
        <v>62</v>
      </c>
      <c r="D46" s="1">
        <v>20</v>
      </c>
      <c r="E46" s="1">
        <v>10</v>
      </c>
      <c r="F46" s="1">
        <v>500</v>
      </c>
      <c r="G46" s="1">
        <v>-500</v>
      </c>
      <c r="H46" s="1" t="s">
        <v>67</v>
      </c>
    </row>
    <row r="47" spans="1:8" ht="12.75">
      <c r="A47" s="1" t="s">
        <v>65</v>
      </c>
      <c r="B47" s="1" t="s">
        <v>49</v>
      </c>
      <c r="C47" s="1" t="s">
        <v>62</v>
      </c>
      <c r="D47" s="1">
        <v>20</v>
      </c>
      <c r="E47" s="1">
        <v>10</v>
      </c>
      <c r="F47" s="1">
        <v>400</v>
      </c>
      <c r="G47" s="1">
        <v>-500</v>
      </c>
      <c r="H47" s="1" t="s">
        <v>68</v>
      </c>
    </row>
    <row r="48" spans="1:8" ht="12.75">
      <c r="A48" s="1" t="s">
        <v>65</v>
      </c>
      <c r="B48" s="1" t="s">
        <v>50</v>
      </c>
      <c r="C48" s="1" t="s">
        <v>62</v>
      </c>
      <c r="D48" s="1">
        <v>20</v>
      </c>
      <c r="E48" s="1">
        <v>10</v>
      </c>
      <c r="F48" s="1">
        <v>500</v>
      </c>
      <c r="G48" s="1">
        <v>-500</v>
      </c>
      <c r="H48" s="1" t="s">
        <v>69</v>
      </c>
    </row>
    <row r="49" spans="1:8" ht="12.75">
      <c r="A49" s="1" t="s">
        <v>70</v>
      </c>
      <c r="B49" s="1" t="s">
        <v>51</v>
      </c>
      <c r="C49" s="1" t="s">
        <v>62</v>
      </c>
      <c r="D49" s="1">
        <v>20</v>
      </c>
      <c r="E49" s="1">
        <v>10</v>
      </c>
      <c r="F49" s="1">
        <v>500</v>
      </c>
      <c r="G49" s="1">
        <v>-250</v>
      </c>
      <c r="H49" s="1" t="s">
        <v>71</v>
      </c>
    </row>
    <row r="50" spans="1:8" ht="12.75">
      <c r="A50" s="1" t="s">
        <v>70</v>
      </c>
      <c r="B50" s="1" t="s">
        <v>52</v>
      </c>
      <c r="C50" s="1" t="s">
        <v>62</v>
      </c>
      <c r="D50" s="1">
        <v>20</v>
      </c>
      <c r="E50" s="1">
        <v>10</v>
      </c>
      <c r="F50" s="1">
        <v>500</v>
      </c>
      <c r="G50" s="1">
        <v>-500</v>
      </c>
      <c r="H50" s="1" t="s">
        <v>72</v>
      </c>
    </row>
    <row r="52" spans="1:27" ht="12.75">
      <c r="A52" s="1" t="s">
        <v>46</v>
      </c>
      <c r="B52" s="2">
        <v>2.751</v>
      </c>
      <c r="C52" s="2">
        <v>2.792</v>
      </c>
      <c r="D52" s="2">
        <v>2.768</v>
      </c>
      <c r="E52" s="2">
        <v>2.761</v>
      </c>
      <c r="F52" s="2">
        <v>2.807</v>
      </c>
      <c r="G52" s="2">
        <v>2.778</v>
      </c>
      <c r="H52" s="2">
        <v>2.787</v>
      </c>
      <c r="I52" s="2">
        <v>2.751</v>
      </c>
      <c r="J52" s="2">
        <v>0.133</v>
      </c>
      <c r="K52" s="2">
        <v>2.764</v>
      </c>
      <c r="L52" s="2">
        <v>2.771</v>
      </c>
      <c r="M52" s="2">
        <v>2.775</v>
      </c>
      <c r="N52" s="2">
        <v>2.744</v>
      </c>
      <c r="O52" s="2">
        <v>2.757</v>
      </c>
      <c r="P52" s="2">
        <v>2.79</v>
      </c>
      <c r="Q52" s="2">
        <v>2.8</v>
      </c>
      <c r="R52" s="2">
        <v>2.787</v>
      </c>
      <c r="S52" s="2">
        <v>2.776</v>
      </c>
      <c r="T52" s="2">
        <v>2.766</v>
      </c>
      <c r="U52" s="2">
        <v>2.733</v>
      </c>
      <c r="V52" s="2"/>
      <c r="W52" s="2">
        <v>2.639</v>
      </c>
      <c r="X52" s="2">
        <v>0.575</v>
      </c>
      <c r="Y52" s="2"/>
      <c r="Z52" s="2"/>
      <c r="AA52" s="2"/>
    </row>
    <row r="53" spans="1:27" ht="12.75">
      <c r="A53" s="1" t="s">
        <v>47</v>
      </c>
      <c r="B53" s="2">
        <v>5.182</v>
      </c>
      <c r="C53" s="2">
        <v>5.182</v>
      </c>
      <c r="D53" s="2">
        <v>5.212</v>
      </c>
      <c r="E53" s="2">
        <v>5.18</v>
      </c>
      <c r="F53" s="2">
        <v>5.204</v>
      </c>
      <c r="G53" s="2">
        <v>5.2</v>
      </c>
      <c r="H53" s="2">
        <v>5.224</v>
      </c>
      <c r="I53" s="2">
        <v>5.228</v>
      </c>
      <c r="J53" s="2">
        <v>5.724</v>
      </c>
      <c r="K53" s="2">
        <v>5.25</v>
      </c>
      <c r="L53" s="2">
        <v>5.213</v>
      </c>
      <c r="M53" s="2">
        <v>5.215</v>
      </c>
      <c r="N53" s="2">
        <v>5.268</v>
      </c>
      <c r="O53" s="2">
        <v>5.162</v>
      </c>
      <c r="P53" s="2">
        <v>5.168</v>
      </c>
      <c r="Q53" s="2">
        <v>5.216</v>
      </c>
      <c r="R53" s="2">
        <v>5.189</v>
      </c>
      <c r="S53" s="2">
        <v>5.184</v>
      </c>
      <c r="T53" s="2">
        <v>5.22</v>
      </c>
      <c r="U53" s="2">
        <v>5.174</v>
      </c>
      <c r="V53" s="2"/>
      <c r="W53" s="2">
        <v>5.23</v>
      </c>
      <c r="X53" s="2">
        <v>0.116</v>
      </c>
      <c r="Y53" s="2"/>
      <c r="Z53" s="2"/>
      <c r="AA5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2006-12-02T00:50:48Z</dcterms:created>
  <dcterms:modified xsi:type="dcterms:W3CDTF">2006-12-02T01:00:07Z</dcterms:modified>
  <cp:category/>
  <cp:version/>
  <cp:contentType/>
  <cp:contentStatus/>
</cp:coreProperties>
</file>