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315" windowWidth="1564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<sst xmlns="http://schemas.openxmlformats.org/spreadsheetml/2006/main" count="141" uniqueCount="88">
  <si>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</si>
  <si>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</si>
  <si>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</si>
  <si>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</si>
  <si>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</si>
  <si>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</si>
  <si>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</si>
  <si>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</si>
  <si>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</si>
  <si>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</si>
  <si>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</si>
  <si>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</si>
  <si>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</si>
  <si>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</si>
  <si>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</si>
  <si>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</si>
  <si>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P2O5</t>
  </si>
  <si>
    <t>SO3</t>
  </si>
  <si>
    <t>K2O</t>
  </si>
  <si>
    <t>CaO</t>
  </si>
  <si>
    <t>MnO</t>
  </si>
  <si>
    <t>CrO3</t>
  </si>
  <si>
    <t>FeO</t>
  </si>
  <si>
    <t>As2O5</t>
  </si>
  <si>
    <t>CuO</t>
  </si>
  <si>
    <t>ZnO</t>
  </si>
  <si>
    <t>PbO</t>
  </si>
  <si>
    <t>Totals</t>
  </si>
  <si>
    <t>Na</t>
  </si>
  <si>
    <t>Mg</t>
  </si>
  <si>
    <t>Al</t>
  </si>
  <si>
    <t>P</t>
  </si>
  <si>
    <t>S</t>
  </si>
  <si>
    <t>K</t>
  </si>
  <si>
    <t>Ca</t>
  </si>
  <si>
    <t>Mn</t>
  </si>
  <si>
    <t>Cr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</si>
  <si>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</si>
  <si>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</si>
  <si>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</si>
  <si>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</si>
  <si>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</si>
  <si>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</si>
  <si>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</si>
  <si>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</si>
  <si>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</si>
  <si>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</si>
  <si>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</si>
  <si>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</si>
  <si>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</si>
  <si>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</si>
  <si>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</si>
  <si>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</si>
  <si>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</si>
  <si>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anor-hk</t>
  </si>
  <si>
    <t>La</t>
  </si>
  <si>
    <t>as</t>
  </si>
  <si>
    <t>diopside</t>
  </si>
  <si>
    <t>PET</t>
  </si>
  <si>
    <t>apatite-s</t>
  </si>
  <si>
    <t>barite2</t>
  </si>
  <si>
    <t>kspar-OR1</t>
  </si>
  <si>
    <t>Ma</t>
  </si>
  <si>
    <t>wulfenite</t>
  </si>
  <si>
    <t>LIF</t>
  </si>
  <si>
    <t>rhod-791</t>
  </si>
  <si>
    <t>chrom-s</t>
  </si>
  <si>
    <t>fayalite</t>
  </si>
  <si>
    <t>chalcopy</t>
  </si>
  <si>
    <t>willemit2</t>
  </si>
  <si>
    <t>not present in the wds scan; not in totals</t>
  </si>
  <si>
    <t xml:space="preserve"> </t>
  </si>
  <si>
    <t>average</t>
  </si>
  <si>
    <t>stdev</t>
  </si>
  <si>
    <t>in formula</t>
  </si>
  <si>
    <t>(+) charges</t>
  </si>
  <si>
    <t>H2O*</t>
  </si>
  <si>
    <t>* = estimated by difference</t>
  </si>
  <si>
    <t>Cation numbers normalized to 8.5 O</t>
  </si>
  <si>
    <t>H</t>
  </si>
  <si>
    <t>cation numbers normalized to 9 O (including OH)</t>
  </si>
  <si>
    <r>
      <t>CuPb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(CrO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</si>
  <si>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ideal</t>
  </si>
  <si>
    <t>measured</t>
  </si>
  <si>
    <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(Pb</t>
    </r>
    <r>
      <rPr>
        <vertAlign val="subscript"/>
        <sz val="14"/>
        <rFont val="Times New Roman"/>
        <family val="1"/>
      </rPr>
      <t>1.99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(Cr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)((As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</si>
  <si>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r>
      <t>Cr</t>
    </r>
    <r>
      <rPr>
        <vertAlign val="superscript"/>
        <sz val="10"/>
        <rFont val="Times New Roman"/>
        <family val="1"/>
      </rPr>
      <t>6+</t>
    </r>
  </si>
  <si>
    <r>
      <t>Fe</t>
    </r>
    <r>
      <rPr>
        <vertAlign val="superscript"/>
        <sz val="10"/>
        <rFont val="Times New Roman"/>
        <family val="1"/>
      </rPr>
      <t>2+</t>
    </r>
  </si>
  <si>
    <t>fornacite R060932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</si>
</sst>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4">
      <selection activeCell="O47" sqref="O47"/>
    </sheetView>
  </sheetViews>
  <sheetFormatPr defaultColWidth="9.00390625" defaultRowHeight="13.5"/>
  <cols>
    <col min="1" max="16384" width="5.25390625" style="1" customWidth="1"/>
  </cols>
  <sheetData>
    <row r="1" spans="2:4" ht="15.75">
      <c r="B1" s="10" t="s">
        <v>87</v>
      </c>
      <c r="C1" s="10"/>
      <c r="D1" s="10"/>
    </row>
    <row r="2" spans="2: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ht="12.7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I3" s="1" t="s">
        <v>72</v>
      </c>
      <c r="J3" s="1" t="s">
        <v>73</v>
      </c>
    </row>
    <row r="4" spans="1:11" ht="12.75">
      <c r="A4" s="1" t="s">
        <v>26</v>
      </c>
      <c r="B4" s="1">
        <v>59.75285132382892</v>
      </c>
      <c r="C4" s="1">
        <v>59.500814663951125</v>
      </c>
      <c r="D4" s="1">
        <v>59.69236252545824</v>
      </c>
      <c r="E4" s="1">
        <v>59.783095723014256</v>
      </c>
      <c r="F4" s="1">
        <v>59.69236252545824</v>
      </c>
      <c r="G4" s="1">
        <v>58.593482688391035</v>
      </c>
      <c r="H4" s="2"/>
      <c r="I4" s="2">
        <f>AVERAGE(B4:G4)</f>
        <v>59.50249490835029</v>
      </c>
      <c r="J4" s="2">
        <f>STDEV(B4:G4)</f>
        <v>0.45603083564131625</v>
      </c>
      <c r="K4" s="2"/>
    </row>
    <row r="5" spans="1:11" ht="12.75">
      <c r="A5" s="1" t="s">
        <v>23</v>
      </c>
      <c r="B5" s="1">
        <v>14.920570264765784</v>
      </c>
      <c r="C5" s="1">
        <v>15.031466395112014</v>
      </c>
      <c r="D5" s="1">
        <v>14.769348268839105</v>
      </c>
      <c r="E5" s="1">
        <v>15.081873727087578</v>
      </c>
      <c r="F5" s="1">
        <v>14.759266802443992</v>
      </c>
      <c r="G5" s="1">
        <v>14.69877800407332</v>
      </c>
      <c r="H5" s="2"/>
      <c r="I5" s="2">
        <f aca="true" t="shared" si="0" ref="I5:I30">AVERAGE(B5:G5)</f>
        <v>14.876883910386965</v>
      </c>
      <c r="J5" s="2">
        <f aca="true" t="shared" si="1" ref="J5:J30">STDEV(B5:G5)</f>
        <v>0.1580787646975702</v>
      </c>
      <c r="K5" s="2"/>
    </row>
    <row r="6" spans="1:11" ht="12.75">
      <c r="A6" s="1" t="s">
        <v>21</v>
      </c>
      <c r="B6" s="1">
        <v>13.398268839103867</v>
      </c>
      <c r="C6" s="1">
        <v>13.176476578411405</v>
      </c>
      <c r="D6" s="1">
        <v>13.226883910386963</v>
      </c>
      <c r="E6" s="1">
        <v>13.640224032586557</v>
      </c>
      <c r="F6" s="1">
        <v>13.267209775967412</v>
      </c>
      <c r="G6" s="1">
        <v>13.378105906313646</v>
      </c>
      <c r="H6" s="2"/>
      <c r="I6" s="2">
        <f t="shared" si="0"/>
        <v>13.347861507128309</v>
      </c>
      <c r="J6" s="2">
        <f t="shared" si="1"/>
        <v>0.16699972666735977</v>
      </c>
      <c r="K6" s="2"/>
    </row>
    <row r="7" spans="1:11" ht="12.75">
      <c r="A7" s="1" t="s">
        <v>24</v>
      </c>
      <c r="B7" s="1">
        <v>10.404073319755602</v>
      </c>
      <c r="C7" s="1">
        <v>10.777087576374745</v>
      </c>
      <c r="D7" s="1">
        <v>10.565376782077392</v>
      </c>
      <c r="E7" s="1">
        <v>10.635947046843178</v>
      </c>
      <c r="F7" s="1">
        <v>10.585539714867616</v>
      </c>
      <c r="G7" s="1">
        <v>10.736761710794298</v>
      </c>
      <c r="H7" s="2"/>
      <c r="I7" s="2">
        <f t="shared" si="0"/>
        <v>10.617464358452137</v>
      </c>
      <c r="J7" s="2">
        <f t="shared" si="1"/>
        <v>0.1336570788417135</v>
      </c>
      <c r="K7" s="2"/>
    </row>
    <row r="8" spans="1:11" ht="12.75">
      <c r="A8" s="1" t="s">
        <v>16</v>
      </c>
      <c r="B8" s="1">
        <v>0.3326883910386965</v>
      </c>
      <c r="C8" s="1">
        <v>0.2520366598778004</v>
      </c>
      <c r="D8" s="1">
        <v>0.30244399185336046</v>
      </c>
      <c r="E8" s="1">
        <v>0.3730142566191446</v>
      </c>
      <c r="F8" s="1">
        <v>0.24195519348268837</v>
      </c>
      <c r="G8" s="1">
        <v>0.3830957230142566</v>
      </c>
      <c r="H8" s="2"/>
      <c r="I8" s="2">
        <f t="shared" si="0"/>
        <v>0.31420570264765785</v>
      </c>
      <c r="J8" s="2">
        <f t="shared" si="1"/>
        <v>0.05961435144462124</v>
      </c>
      <c r="K8" s="2"/>
    </row>
    <row r="9" spans="1:11" ht="12.75">
      <c r="A9" s="1" t="s">
        <v>22</v>
      </c>
      <c r="B9" s="1">
        <v>0.11089613034623218</v>
      </c>
      <c r="C9" s="1">
        <v>0.050407331975560084</v>
      </c>
      <c r="D9" s="1">
        <v>0.11089613034623218</v>
      </c>
      <c r="E9" s="1">
        <v>0.2621181262729124</v>
      </c>
      <c r="F9" s="1">
        <v>0.32260692464358454</v>
      </c>
      <c r="G9" s="1">
        <v>0.07057026476578412</v>
      </c>
      <c r="H9" s="2"/>
      <c r="I9" s="2">
        <f t="shared" si="0"/>
        <v>0.15458248472505093</v>
      </c>
      <c r="J9" s="2">
        <f t="shared" si="1"/>
        <v>0.11092667603758306</v>
      </c>
      <c r="K9" s="2"/>
    </row>
    <row r="10" spans="1:13" s="3" customFormat="1" ht="12.75">
      <c r="A10" s="3" t="s">
        <v>25</v>
      </c>
      <c r="B10" s="4">
        <v>0.04</v>
      </c>
      <c r="C10" s="4">
        <v>0.09</v>
      </c>
      <c r="D10" s="4">
        <v>0.11</v>
      </c>
      <c r="E10" s="4">
        <v>0.3</v>
      </c>
      <c r="F10" s="4">
        <v>0</v>
      </c>
      <c r="G10" s="4">
        <v>0.11</v>
      </c>
      <c r="H10" s="4"/>
      <c r="I10" s="4">
        <f t="shared" si="0"/>
        <v>0.10833333333333334</v>
      </c>
      <c r="J10" s="4">
        <f t="shared" si="1"/>
        <v>0.10342469079802301</v>
      </c>
      <c r="K10" s="4" t="s">
        <v>70</v>
      </c>
      <c r="L10" s="4"/>
      <c r="M10" s="4"/>
    </row>
    <row r="11" spans="1:13" s="3" customFormat="1" ht="12.75">
      <c r="A11" s="3" t="s">
        <v>15</v>
      </c>
      <c r="B11" s="4">
        <v>0.07</v>
      </c>
      <c r="C11" s="4">
        <v>0.02</v>
      </c>
      <c r="D11" s="4">
        <v>0.05</v>
      </c>
      <c r="E11" s="4">
        <v>0.02</v>
      </c>
      <c r="F11" s="4">
        <v>0.07</v>
      </c>
      <c r="G11" s="4">
        <v>0.04</v>
      </c>
      <c r="H11" s="4"/>
      <c r="I11" s="4">
        <f t="shared" si="0"/>
        <v>0.045000000000000005</v>
      </c>
      <c r="J11" s="4">
        <f t="shared" si="1"/>
        <v>0.02258317958127243</v>
      </c>
      <c r="K11" s="4" t="s">
        <v>70</v>
      </c>
      <c r="L11" s="4"/>
      <c r="M11" s="4"/>
    </row>
    <row r="12" spans="1:13" s="3" customFormat="1" ht="12.75">
      <c r="A12" s="3" t="s">
        <v>17</v>
      </c>
      <c r="B12" s="4">
        <v>0.07</v>
      </c>
      <c r="C12" s="4">
        <v>0</v>
      </c>
      <c r="D12" s="4">
        <v>0</v>
      </c>
      <c r="E12" s="4">
        <v>0.12</v>
      </c>
      <c r="F12" s="4">
        <v>0</v>
      </c>
      <c r="G12" s="4">
        <v>0.13</v>
      </c>
      <c r="H12" s="4"/>
      <c r="I12" s="4">
        <f t="shared" si="0"/>
        <v>0.05333333333333334</v>
      </c>
      <c r="J12" s="4">
        <f t="shared" si="1"/>
        <v>0.06186005711819758</v>
      </c>
      <c r="K12" s="4" t="s">
        <v>70</v>
      </c>
      <c r="L12" s="4"/>
      <c r="M12" s="4"/>
    </row>
    <row r="13" spans="1:13" s="3" customFormat="1" ht="12.75">
      <c r="A13" s="3" t="s">
        <v>13</v>
      </c>
      <c r="B13" s="4">
        <v>0.02</v>
      </c>
      <c r="C13" s="4">
        <v>0.04</v>
      </c>
      <c r="D13" s="4">
        <v>0.01</v>
      </c>
      <c r="E13" s="4">
        <v>0</v>
      </c>
      <c r="F13" s="4">
        <v>0</v>
      </c>
      <c r="G13" s="4">
        <v>0.06</v>
      </c>
      <c r="H13" s="4"/>
      <c r="I13" s="4">
        <f t="shared" si="0"/>
        <v>0.021666666666666667</v>
      </c>
      <c r="J13" s="4">
        <f t="shared" si="1"/>
        <v>0.024013884872437167</v>
      </c>
      <c r="K13" s="4" t="s">
        <v>70</v>
      </c>
      <c r="L13" s="4"/>
      <c r="M13" s="4"/>
    </row>
    <row r="14" spans="1:13" s="3" customFormat="1" ht="12.75">
      <c r="A14" s="3" t="s">
        <v>19</v>
      </c>
      <c r="B14" s="4">
        <v>0</v>
      </c>
      <c r="C14" s="4">
        <v>0</v>
      </c>
      <c r="D14" s="4">
        <v>0.04</v>
      </c>
      <c r="E14" s="4">
        <v>0.01</v>
      </c>
      <c r="F14" s="4">
        <v>0</v>
      </c>
      <c r="G14" s="4">
        <v>0</v>
      </c>
      <c r="H14" s="4"/>
      <c r="I14" s="4">
        <f t="shared" si="0"/>
        <v>0.008333333333333333</v>
      </c>
      <c r="J14" s="4">
        <f t="shared" si="1"/>
        <v>0.016020819787597222</v>
      </c>
      <c r="K14" s="4" t="s">
        <v>70</v>
      </c>
      <c r="L14" s="4"/>
      <c r="M14" s="4"/>
    </row>
    <row r="15" spans="1:13" s="3" customFormat="1" ht="12.75">
      <c r="A15" s="3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/>
      <c r="I15" s="4">
        <f t="shared" si="0"/>
        <v>0</v>
      </c>
      <c r="J15" s="4">
        <f t="shared" si="1"/>
        <v>0</v>
      </c>
      <c r="K15" s="4" t="s">
        <v>70</v>
      </c>
      <c r="L15" s="4"/>
      <c r="M15" s="4"/>
    </row>
    <row r="16" spans="1:13" s="3" customFormat="1" ht="12.75">
      <c r="A16" s="3" t="s">
        <v>18</v>
      </c>
      <c r="B16" s="4">
        <v>0</v>
      </c>
      <c r="C16" s="4">
        <v>0</v>
      </c>
      <c r="D16" s="4">
        <v>0</v>
      </c>
      <c r="E16" s="4">
        <v>0.01</v>
      </c>
      <c r="F16" s="4">
        <v>0.02</v>
      </c>
      <c r="G16" s="4">
        <v>0</v>
      </c>
      <c r="H16" s="4"/>
      <c r="I16" s="4">
        <f t="shared" si="0"/>
        <v>0.005</v>
      </c>
      <c r="J16" s="4">
        <f t="shared" si="1"/>
        <v>0.008366600265340756</v>
      </c>
      <c r="K16" s="4" t="s">
        <v>70</v>
      </c>
      <c r="L16" s="4"/>
      <c r="M16" s="4"/>
    </row>
    <row r="17" spans="1:13" s="3" customFormat="1" ht="12.75">
      <c r="A17" s="3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/>
      <c r="I17" s="4">
        <f t="shared" si="0"/>
        <v>0</v>
      </c>
      <c r="J17" s="4">
        <f t="shared" si="1"/>
        <v>0</v>
      </c>
      <c r="K17" s="4" t="s">
        <v>70</v>
      </c>
      <c r="L17" s="4"/>
      <c r="M17" s="4"/>
    </row>
    <row r="18" spans="1:13" s="3" customFormat="1" ht="12.75">
      <c r="A18" s="3" t="s">
        <v>12</v>
      </c>
      <c r="B18" s="4">
        <v>0.3</v>
      </c>
      <c r="C18" s="4">
        <v>0.78</v>
      </c>
      <c r="D18" s="4">
        <v>0.06</v>
      </c>
      <c r="E18" s="4">
        <v>0.47</v>
      </c>
      <c r="F18" s="4">
        <v>0.63</v>
      </c>
      <c r="G18" s="4">
        <v>0.64</v>
      </c>
      <c r="H18" s="4"/>
      <c r="I18" s="4">
        <f t="shared" si="0"/>
        <v>0.48000000000000004</v>
      </c>
      <c r="J18" s="4">
        <f t="shared" si="1"/>
        <v>0.2634387974463897</v>
      </c>
      <c r="K18" s="4" t="s">
        <v>70</v>
      </c>
      <c r="L18" s="4"/>
      <c r="M18" s="4"/>
    </row>
    <row r="19" spans="1:13" ht="12.75">
      <c r="A19" s="1" t="s">
        <v>27</v>
      </c>
      <c r="B19" s="2">
        <f>SUM(B4:B9)</f>
        <v>98.9193482688391</v>
      </c>
      <c r="C19" s="2">
        <f>SUM(C4:C9)</f>
        <v>98.78828920570265</v>
      </c>
      <c r="D19" s="2">
        <f>SUM(D4:D9)</f>
        <v>98.6673116089613</v>
      </c>
      <c r="E19" s="2">
        <f>SUM(E4:E9)</f>
        <v>99.77627291242364</v>
      </c>
      <c r="F19" s="2">
        <f>SUM(F4:F9)</f>
        <v>98.86894093686354</v>
      </c>
      <c r="G19" s="2">
        <f>SUM(G4:G9)</f>
        <v>97.86079429735233</v>
      </c>
      <c r="H19" s="2"/>
      <c r="I19" s="2">
        <f t="shared" si="0"/>
        <v>98.81349287169041</v>
      </c>
      <c r="J19" s="2">
        <f t="shared" si="1"/>
        <v>0.6116966600836405</v>
      </c>
      <c r="K19" s="2"/>
      <c r="L19" s="2"/>
      <c r="M19" s="2"/>
    </row>
    <row r="20" spans="1:13" ht="12.75">
      <c r="A20" s="1" t="s">
        <v>76</v>
      </c>
      <c r="B20" s="2">
        <f>100-B19</f>
        <v>1.0806517311608985</v>
      </c>
      <c r="C20" s="2">
        <f>100-C19</f>
        <v>1.2117107942973462</v>
      </c>
      <c r="D20" s="2">
        <f>100-D19</f>
        <v>1.332688391038701</v>
      </c>
      <c r="E20" s="2">
        <f>100-E19</f>
        <v>0.22372708757636417</v>
      </c>
      <c r="F20" s="2">
        <f>100-F19</f>
        <v>1.1310590631364619</v>
      </c>
      <c r="G20" s="2">
        <f>100-G19</f>
        <v>2.139205702647672</v>
      </c>
      <c r="H20" s="2"/>
      <c r="I20" s="2">
        <f>AVERAGE(B20:G20)</f>
        <v>1.186507128309574</v>
      </c>
      <c r="J20" s="2">
        <f>STDEV(B20:G20)</f>
        <v>0.6116966600806869</v>
      </c>
      <c r="K20" s="2"/>
      <c r="L20" s="2"/>
      <c r="M20" s="2"/>
    </row>
    <row r="21" spans="1:13" ht="12.75">
      <c r="A21" s="1" t="s">
        <v>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1" t="s">
        <v>78</v>
      </c>
      <c r="B23" s="2"/>
      <c r="C23" s="2"/>
      <c r="D23" s="2"/>
      <c r="E23" s="2"/>
      <c r="F23" s="2"/>
      <c r="G23" s="2"/>
      <c r="H23" s="2"/>
      <c r="I23" s="1" t="s">
        <v>72</v>
      </c>
      <c r="J23" s="1" t="s">
        <v>73</v>
      </c>
      <c r="K23" s="2" t="s">
        <v>74</v>
      </c>
      <c r="L23" s="2"/>
      <c r="M23" s="2" t="s">
        <v>75</v>
      </c>
    </row>
    <row r="24" spans="1:13" ht="12.75">
      <c r="A24" s="1" t="s">
        <v>38</v>
      </c>
      <c r="B24" s="5">
        <v>0.9694939528680893</v>
      </c>
      <c r="C24" s="5">
        <v>0.9804587440204079</v>
      </c>
      <c r="D24" s="5">
        <v>0.9662379679242233</v>
      </c>
      <c r="E24" s="5">
        <v>0.965267853663317</v>
      </c>
      <c r="F24" s="5">
        <v>0.9638222764071579</v>
      </c>
      <c r="G24" s="5">
        <v>0.9594887893462773</v>
      </c>
      <c r="H24" s="5"/>
      <c r="I24" s="5">
        <f t="shared" si="0"/>
        <v>0.9674615973715789</v>
      </c>
      <c r="J24" s="5">
        <f t="shared" si="1"/>
        <v>0.007157882302021986</v>
      </c>
      <c r="K24" s="6">
        <v>0.97</v>
      </c>
      <c r="L24" s="2">
        <v>5</v>
      </c>
      <c r="M24" s="2">
        <f>K24*L24</f>
        <v>4.85</v>
      </c>
    </row>
    <row r="25" spans="1:13" ht="12.75">
      <c r="A25" s="1" t="s">
        <v>31</v>
      </c>
      <c r="B25" s="5">
        <v>0.03500294933358029</v>
      </c>
      <c r="C25" s="5">
        <v>0.026619445192539226</v>
      </c>
      <c r="D25" s="5">
        <v>0.032038711316422636</v>
      </c>
      <c r="E25" s="5">
        <v>0.03865674513241</v>
      </c>
      <c r="F25" s="5">
        <v>0.025584352790153485</v>
      </c>
      <c r="G25" s="5">
        <v>0.040492378503339324</v>
      </c>
      <c r="H25" s="5"/>
      <c r="I25" s="5">
        <f>AVERAGE(B25:G25)</f>
        <v>0.033065763711407486</v>
      </c>
      <c r="J25" s="5">
        <f>STDEV(B25:G25)</f>
        <v>0.0061440660330744894</v>
      </c>
      <c r="K25" s="6">
        <v>0.03</v>
      </c>
      <c r="L25" s="2">
        <v>5</v>
      </c>
      <c r="M25" s="2">
        <f>K25*L25</f>
        <v>0.15</v>
      </c>
    </row>
    <row r="26" spans="1:13" ht="15.75">
      <c r="A26" s="1" t="s">
        <v>85</v>
      </c>
      <c r="B26" s="5">
        <v>1.0005106126589465</v>
      </c>
      <c r="C26" s="5">
        <v>0.9877353517016246</v>
      </c>
      <c r="D26" s="5">
        <v>0.9944744708332545</v>
      </c>
      <c r="E26" s="5">
        <v>1.0032920610870544</v>
      </c>
      <c r="F26" s="5">
        <v>0.9956921928332703</v>
      </c>
      <c r="G26" s="5">
        <v>1.003613820547731</v>
      </c>
      <c r="H26" s="5"/>
      <c r="I26" s="5">
        <f t="shared" si="0"/>
        <v>0.9975530849436468</v>
      </c>
      <c r="J26" s="5">
        <f t="shared" si="1"/>
        <v>0.006127707625580901</v>
      </c>
      <c r="K26" s="6">
        <v>1</v>
      </c>
      <c r="L26" s="2">
        <v>6</v>
      </c>
      <c r="M26" s="2">
        <f>K26*L26</f>
        <v>6</v>
      </c>
    </row>
    <row r="27" spans="1:13" ht="12.75">
      <c r="A27" s="1" t="s">
        <v>39</v>
      </c>
      <c r="B27" s="5">
        <v>0.9766612878376847</v>
      </c>
      <c r="C27" s="5">
        <v>1.0155709584493897</v>
      </c>
      <c r="D27" s="5">
        <v>0.9985932916920001</v>
      </c>
      <c r="E27" s="5">
        <v>0.98344391294167</v>
      </c>
      <c r="F27" s="5">
        <v>0.9986793489364586</v>
      </c>
      <c r="G27" s="5">
        <v>1.0125416019926015</v>
      </c>
      <c r="H27" s="5"/>
      <c r="I27" s="5">
        <f t="shared" si="0"/>
        <v>0.997581733641634</v>
      </c>
      <c r="J27" s="5">
        <f t="shared" si="1"/>
        <v>0.015408964313450495</v>
      </c>
      <c r="K27" s="6">
        <v>1</v>
      </c>
      <c r="L27" s="2">
        <v>2</v>
      </c>
      <c r="M27" s="2">
        <f>K27*L27</f>
        <v>2</v>
      </c>
    </row>
    <row r="28" spans="1:13" ht="12.75">
      <c r="A28" s="1" t="s">
        <v>41</v>
      </c>
      <c r="B28" s="5">
        <v>1.9990389264133726</v>
      </c>
      <c r="C28" s="5">
        <v>1.9982683988620495</v>
      </c>
      <c r="D28" s="5">
        <v>2.0106869995868335</v>
      </c>
      <c r="E28" s="5">
        <v>1.9700347078545424</v>
      </c>
      <c r="F28" s="5">
        <v>2.007030067468575</v>
      </c>
      <c r="G28" s="5">
        <v>1.969295647745595</v>
      </c>
      <c r="H28" s="5"/>
      <c r="I28" s="5">
        <f>AVERAGE(B28:G28)</f>
        <v>1.9923924579884946</v>
      </c>
      <c r="J28" s="5">
        <f>STDEV(B28:G28)</f>
        <v>0.018226265232952368</v>
      </c>
      <c r="K28" s="6">
        <v>1.99</v>
      </c>
      <c r="L28" s="2">
        <v>2</v>
      </c>
      <c r="M28" s="2">
        <f>K28*L28</f>
        <v>3.98</v>
      </c>
    </row>
    <row r="29" spans="1:13" ht="15.75">
      <c r="A29" s="1" t="s">
        <v>86</v>
      </c>
      <c r="B29" s="5">
        <v>0.011525692267928921</v>
      </c>
      <c r="C29" s="5">
        <v>0.005259114551319299</v>
      </c>
      <c r="D29" s="5">
        <v>0.011604598119788248</v>
      </c>
      <c r="E29" s="5">
        <v>0.026833698953307714</v>
      </c>
      <c r="F29" s="5">
        <v>0.03369743210187667</v>
      </c>
      <c r="G29" s="5">
        <v>0.007368368994569689</v>
      </c>
      <c r="H29" s="5"/>
      <c r="I29" s="5">
        <f t="shared" si="0"/>
        <v>0.016048150831465092</v>
      </c>
      <c r="J29" s="5">
        <f t="shared" si="1"/>
        <v>0.011487078709588766</v>
      </c>
      <c r="K29" s="6">
        <v>0.01</v>
      </c>
      <c r="L29" s="2">
        <v>2</v>
      </c>
      <c r="M29" s="2">
        <f>K29*L29</f>
        <v>0.02</v>
      </c>
    </row>
    <row r="30" spans="1:13" ht="12.75">
      <c r="A30" s="1" t="s">
        <v>27</v>
      </c>
      <c r="B30" s="5">
        <f>SUM(B24:B29)</f>
        <v>4.992233421379603</v>
      </c>
      <c r="C30" s="5">
        <f>SUM(C24:C29)</f>
        <v>5.01391201277733</v>
      </c>
      <c r="D30" s="5">
        <f>SUM(D24:D29)</f>
        <v>5.013636039472523</v>
      </c>
      <c r="E30" s="5">
        <f>SUM(E24:E29)</f>
        <v>4.987528979632302</v>
      </c>
      <c r="F30" s="5">
        <f>SUM(F24:F29)</f>
        <v>5.024505670537493</v>
      </c>
      <c r="G30" s="5">
        <f>SUM(G24:G29)</f>
        <v>4.992800607130113</v>
      </c>
      <c r="H30" s="2"/>
      <c r="I30" s="5">
        <f t="shared" si="0"/>
        <v>5.004102788488228</v>
      </c>
      <c r="J30" s="5">
        <f t="shared" si="1"/>
        <v>0.01514393390347521</v>
      </c>
      <c r="K30" s="2"/>
      <c r="L30" s="2"/>
      <c r="M30" s="7">
        <f>SUM(M24:M29)</f>
        <v>17</v>
      </c>
    </row>
    <row r="31" spans="2:13" ht="12.75">
      <c r="B31" s="2"/>
      <c r="C31" s="2"/>
      <c r="D31" s="2"/>
      <c r="E31" s="2"/>
      <c r="F31" s="2"/>
      <c r="G31" s="2"/>
      <c r="H31" s="2"/>
      <c r="I31" s="5"/>
      <c r="J31" s="5"/>
      <c r="K31" s="2"/>
      <c r="L31" s="2"/>
      <c r="M31" s="2"/>
    </row>
    <row r="32" spans="1:13" ht="12.75">
      <c r="A32" s="1" t="s">
        <v>80</v>
      </c>
      <c r="B32" s="2"/>
      <c r="C32" s="2"/>
      <c r="D32" s="2"/>
      <c r="E32" s="2"/>
      <c r="F32" s="2"/>
      <c r="G32" s="2"/>
      <c r="H32" s="2"/>
      <c r="I32" s="5"/>
      <c r="J32" s="5"/>
      <c r="K32" s="2"/>
      <c r="L32" s="2"/>
      <c r="M32" s="2"/>
    </row>
    <row r="33" spans="1:13" ht="12.75">
      <c r="A33" s="1" t="s">
        <v>38</v>
      </c>
      <c r="B33" s="5">
        <v>0.9697753333594865</v>
      </c>
      <c r="C33" s="5">
        <v>0.9800040571386841</v>
      </c>
      <c r="D33" s="5">
        <v>0.9602451402140163</v>
      </c>
      <c r="E33" s="5">
        <v>1.0111821450339358</v>
      </c>
      <c r="F33" s="5">
        <v>0.9669202538008786</v>
      </c>
      <c r="G33" s="5">
        <v>0.9195622945951805</v>
      </c>
      <c r="H33" s="5"/>
      <c r="I33" s="5">
        <f aca="true" t="shared" si="2" ref="I33:I39">AVERAGE(B33:G33)</f>
        <v>0.967948204023697</v>
      </c>
      <c r="J33" s="5">
        <f aca="true" t="shared" si="3" ref="J33:J39">STDEV(B33:G33)</f>
        <v>0.029730273312425885</v>
      </c>
      <c r="K33" s="8">
        <v>0.97</v>
      </c>
      <c r="L33" s="5"/>
      <c r="M33" s="5"/>
    </row>
    <row r="34" spans="1:13" ht="12.75">
      <c r="A34" s="1" t="s">
        <v>31</v>
      </c>
      <c r="B34" s="5">
        <v>0.03501310839342248</v>
      </c>
      <c r="C34" s="5">
        <v>0.02660710044820232</v>
      </c>
      <c r="D34" s="5">
        <v>0.03183999993956703</v>
      </c>
      <c r="E34" s="5">
        <v>0.04049550631430708</v>
      </c>
      <c r="F34" s="5">
        <v>0.02566658760513652</v>
      </c>
      <c r="G34" s="5">
        <v>0.03880739921465528</v>
      </c>
      <c r="H34" s="5"/>
      <c r="I34" s="5">
        <f t="shared" si="2"/>
        <v>0.033071616985881784</v>
      </c>
      <c r="J34" s="5">
        <f t="shared" si="3"/>
        <v>0.0061631815512214055</v>
      </c>
      <c r="K34" s="8">
        <v>0.03</v>
      </c>
      <c r="L34" s="5"/>
      <c r="M34" s="5"/>
    </row>
    <row r="35" spans="1:13" ht="12.75">
      <c r="A35" s="1" t="s">
        <v>36</v>
      </c>
      <c r="B35" s="5">
        <v>1.00080099525185</v>
      </c>
      <c r="C35" s="5">
        <v>0.9872772902994772</v>
      </c>
      <c r="D35" s="5">
        <v>0.9883065139077918</v>
      </c>
      <c r="E35" s="5">
        <v>1.0510150261145907</v>
      </c>
      <c r="F35" s="5">
        <v>0.9988926084908125</v>
      </c>
      <c r="G35" s="5">
        <v>0.9618511836277849</v>
      </c>
      <c r="H35" s="5"/>
      <c r="I35" s="5">
        <f t="shared" si="2"/>
        <v>0.9980239362820513</v>
      </c>
      <c r="J35" s="5">
        <f t="shared" si="3"/>
        <v>0.02944455461245018</v>
      </c>
      <c r="K35" s="8">
        <v>1</v>
      </c>
      <c r="L35" s="5"/>
      <c r="M35" s="5"/>
    </row>
    <row r="36" spans="1:13" ht="12.75">
      <c r="A36" s="1" t="s">
        <v>39</v>
      </c>
      <c r="B36" s="5">
        <v>0.9769447485362147</v>
      </c>
      <c r="C36" s="5">
        <v>1.0150999883090521</v>
      </c>
      <c r="D36" s="5">
        <v>0.9923997889024802</v>
      </c>
      <c r="E36" s="5">
        <v>1.0302227735388603</v>
      </c>
      <c r="F36" s="5">
        <v>1.0018893660965869</v>
      </c>
      <c r="G36" s="5">
        <v>0.9704074599305887</v>
      </c>
      <c r="H36" s="5"/>
      <c r="I36" s="5">
        <f t="shared" si="2"/>
        <v>0.9978273542189638</v>
      </c>
      <c r="J36" s="5">
        <f t="shared" si="3"/>
        <v>0.02272311294681787</v>
      </c>
      <c r="K36" s="8">
        <v>1</v>
      </c>
      <c r="L36" s="5"/>
      <c r="M36" s="5"/>
    </row>
    <row r="37" spans="1:13" ht="12.75">
      <c r="A37" s="1" t="s">
        <v>41</v>
      </c>
      <c r="B37" s="5">
        <v>1.9996191162678556</v>
      </c>
      <c r="C37" s="5">
        <v>1.9973417036465018</v>
      </c>
      <c r="D37" s="5">
        <v>1.998216261354963</v>
      </c>
      <c r="E37" s="5">
        <v>2.0637421148125026</v>
      </c>
      <c r="F37" s="5">
        <v>2.0134811881053727</v>
      </c>
      <c r="G37" s="5">
        <v>1.8873488097876</v>
      </c>
      <c r="H37" s="5"/>
      <c r="I37" s="5">
        <f t="shared" si="2"/>
        <v>1.9932915323291323</v>
      </c>
      <c r="J37" s="5">
        <f t="shared" si="3"/>
        <v>0.05775025955665838</v>
      </c>
      <c r="K37" s="8">
        <v>1.99</v>
      </c>
      <c r="L37" s="5"/>
      <c r="M37" s="5"/>
    </row>
    <row r="38" spans="1:13" ht="12.75">
      <c r="A38" s="1" t="s">
        <v>37</v>
      </c>
      <c r="B38" s="5">
        <v>0.011529037420257566</v>
      </c>
      <c r="C38" s="5">
        <v>0.005256675641563483</v>
      </c>
      <c r="D38" s="5">
        <v>0.011532623762035068</v>
      </c>
      <c r="E38" s="5">
        <v>0.028110080703324398</v>
      </c>
      <c r="F38" s="5">
        <v>0.03380574448003336</v>
      </c>
      <c r="G38" s="5">
        <v>0.007061754525226831</v>
      </c>
      <c r="H38" s="5"/>
      <c r="I38" s="5">
        <f t="shared" si="2"/>
        <v>0.016215986088740118</v>
      </c>
      <c r="J38" s="5">
        <f t="shared" si="3"/>
        <v>0.01182097202826368</v>
      </c>
      <c r="K38" s="8">
        <v>0.01</v>
      </c>
      <c r="L38" s="5"/>
      <c r="M38" s="5"/>
    </row>
    <row r="39" spans="1:13" ht="12.75">
      <c r="A39" s="1" t="s">
        <v>79</v>
      </c>
      <c r="B39" s="5">
        <v>0.9950660152756999</v>
      </c>
      <c r="C39" s="5">
        <v>1.0078837350744723</v>
      </c>
      <c r="D39" s="5">
        <v>1.1054378677463754</v>
      </c>
      <c r="E39" s="5">
        <v>0.19137164846186575</v>
      </c>
      <c r="F39" s="5">
        <v>0.9453575446610631</v>
      </c>
      <c r="G39" s="5">
        <v>1.7074083806972813</v>
      </c>
      <c r="H39" s="5"/>
      <c r="I39" s="5">
        <f t="shared" si="2"/>
        <v>0.9920875319861263</v>
      </c>
      <c r="J39" s="5">
        <f t="shared" si="3"/>
        <v>0.4833467129206447</v>
      </c>
      <c r="K39" s="8">
        <v>1</v>
      </c>
      <c r="L39" s="5"/>
      <c r="M39" s="5"/>
    </row>
    <row r="40" spans="2:13" ht="12.75">
      <c r="B40" s="5"/>
      <c r="C40" s="5"/>
      <c r="D40" s="5"/>
      <c r="E40" s="5"/>
      <c r="F40" s="5"/>
      <c r="G40" s="5"/>
      <c r="H40" s="5"/>
      <c r="I40" s="5"/>
      <c r="J40" s="5"/>
      <c r="K40" s="8"/>
      <c r="L40" s="5"/>
      <c r="M40" s="5"/>
    </row>
    <row r="41" spans="1:12" ht="20.25">
      <c r="A41" s="2" t="s">
        <v>82</v>
      </c>
      <c r="B41" s="2"/>
      <c r="C41" s="9" t="s">
        <v>81</v>
      </c>
      <c r="D41" s="2"/>
      <c r="E41" s="2"/>
      <c r="F41" s="2"/>
      <c r="G41" s="2"/>
      <c r="H41" s="5"/>
      <c r="I41" s="5"/>
      <c r="J41" s="2"/>
      <c r="K41" s="2"/>
      <c r="L41" s="2"/>
    </row>
    <row r="42" spans="1:9" ht="20.25">
      <c r="A42" s="1" t="s">
        <v>83</v>
      </c>
      <c r="C42" s="9" t="s">
        <v>84</v>
      </c>
      <c r="H42" s="5"/>
      <c r="I42" s="5"/>
    </row>
    <row r="43" spans="4:10" ht="13.5">
      <c r="D43"/>
      <c r="I43" s="5"/>
      <c r="J43" s="5"/>
    </row>
    <row r="44" spans="1:10" ht="12.75">
      <c r="A44" s="1" t="s">
        <v>42</v>
      </c>
      <c r="B44" s="1" t="s">
        <v>43</v>
      </c>
      <c r="C44" s="1" t="s">
        <v>44</v>
      </c>
      <c r="D44" s="1" t="s">
        <v>45</v>
      </c>
      <c r="E44" s="1" t="s">
        <v>46</v>
      </c>
      <c r="F44" s="1" t="s">
        <v>47</v>
      </c>
      <c r="G44" s="1" t="s">
        <v>48</v>
      </c>
      <c r="H44" s="1" t="s">
        <v>49</v>
      </c>
      <c r="I44" s="5"/>
      <c r="J44" s="5"/>
    </row>
    <row r="45" spans="1:10" ht="12.75">
      <c r="A45" s="1" t="s">
        <v>50</v>
      </c>
      <c r="B45" s="1" t="s">
        <v>12</v>
      </c>
      <c r="C45" s="1" t="s">
        <v>51</v>
      </c>
      <c r="D45" s="1">
        <v>20</v>
      </c>
      <c r="E45" s="1">
        <v>10</v>
      </c>
      <c r="F45" s="1">
        <v>800</v>
      </c>
      <c r="G45" s="1">
        <v>-800</v>
      </c>
      <c r="H45" s="1" t="s">
        <v>52</v>
      </c>
      <c r="I45" s="5"/>
      <c r="J45" s="5"/>
    </row>
    <row r="46" spans="1:10" ht="12.75">
      <c r="A46" s="1" t="s">
        <v>50</v>
      </c>
      <c r="B46" s="1" t="s">
        <v>28</v>
      </c>
      <c r="C46" s="1" t="s">
        <v>51</v>
      </c>
      <c r="D46" s="1">
        <v>20</v>
      </c>
      <c r="E46" s="1">
        <v>10</v>
      </c>
      <c r="F46" s="1">
        <v>600</v>
      </c>
      <c r="G46" s="1">
        <v>-600</v>
      </c>
      <c r="H46" s="1" t="s">
        <v>53</v>
      </c>
      <c r="I46" s="5"/>
      <c r="J46" s="5"/>
    </row>
    <row r="47" spans="1:10" ht="12.75">
      <c r="A47" s="1" t="s">
        <v>50</v>
      </c>
      <c r="B47" s="1" t="s">
        <v>30</v>
      </c>
      <c r="C47" s="1" t="s">
        <v>51</v>
      </c>
      <c r="D47" s="1">
        <v>20</v>
      </c>
      <c r="E47" s="1">
        <v>10</v>
      </c>
      <c r="F47" s="1">
        <v>600</v>
      </c>
      <c r="G47" s="1">
        <v>-600</v>
      </c>
      <c r="H47" s="1" t="s">
        <v>54</v>
      </c>
      <c r="I47" s="5"/>
      <c r="J47" s="5"/>
    </row>
    <row r="48" spans="1:10" ht="12.75">
      <c r="A48" s="1" t="s">
        <v>50</v>
      </c>
      <c r="B48" s="1" t="s">
        <v>38</v>
      </c>
      <c r="C48" s="1" t="s">
        <v>55</v>
      </c>
      <c r="D48" s="1">
        <v>20</v>
      </c>
      <c r="E48" s="1">
        <v>10</v>
      </c>
      <c r="F48" s="1">
        <v>600</v>
      </c>
      <c r="G48" s="1">
        <v>-600</v>
      </c>
      <c r="H48" s="1" t="s">
        <v>56</v>
      </c>
      <c r="I48" s="5"/>
      <c r="J48" s="5"/>
    </row>
    <row r="49" spans="1:10" ht="12.75">
      <c r="A49" s="1" t="s">
        <v>50</v>
      </c>
      <c r="B49" s="1" t="s">
        <v>29</v>
      </c>
      <c r="C49" s="1" t="s">
        <v>51</v>
      </c>
      <c r="D49" s="1">
        <v>20</v>
      </c>
      <c r="E49" s="1">
        <v>10</v>
      </c>
      <c r="F49" s="1">
        <v>600</v>
      </c>
      <c r="G49" s="1">
        <v>-600</v>
      </c>
      <c r="H49" s="1" t="s">
        <v>57</v>
      </c>
      <c r="I49" s="5"/>
      <c r="J49" s="5"/>
    </row>
    <row r="50" spans="1:10" ht="12.75">
      <c r="A50" s="1" t="s">
        <v>58</v>
      </c>
      <c r="B50" s="1" t="s">
        <v>31</v>
      </c>
      <c r="C50" s="1" t="s">
        <v>51</v>
      </c>
      <c r="D50" s="1">
        <v>20</v>
      </c>
      <c r="E50" s="1">
        <v>10</v>
      </c>
      <c r="F50" s="1">
        <v>600</v>
      </c>
      <c r="G50" s="1">
        <v>-600</v>
      </c>
      <c r="H50" s="1" t="s">
        <v>59</v>
      </c>
      <c r="I50" s="5"/>
      <c r="J50" s="5"/>
    </row>
    <row r="51" spans="1:10" ht="12.75">
      <c r="A51" s="1" t="s">
        <v>58</v>
      </c>
      <c r="B51" s="1" t="s">
        <v>32</v>
      </c>
      <c r="C51" s="1" t="s">
        <v>51</v>
      </c>
      <c r="D51" s="1">
        <v>20</v>
      </c>
      <c r="E51" s="1">
        <v>10</v>
      </c>
      <c r="F51" s="1">
        <v>250</v>
      </c>
      <c r="G51" s="1">
        <v>-250</v>
      </c>
      <c r="H51" s="1" t="s">
        <v>60</v>
      </c>
      <c r="I51" s="5"/>
      <c r="J51" s="5"/>
    </row>
    <row r="52" spans="1:10" ht="12.75">
      <c r="A52" s="1" t="s">
        <v>58</v>
      </c>
      <c r="B52" s="1" t="s">
        <v>33</v>
      </c>
      <c r="C52" s="1" t="s">
        <v>51</v>
      </c>
      <c r="D52" s="1">
        <v>20</v>
      </c>
      <c r="E52" s="1">
        <v>10</v>
      </c>
      <c r="F52" s="1">
        <v>600</v>
      </c>
      <c r="G52" s="1">
        <v>-600</v>
      </c>
      <c r="H52" s="1" t="s">
        <v>61</v>
      </c>
      <c r="I52" s="5"/>
      <c r="J52" s="5"/>
    </row>
    <row r="53" spans="1:10" ht="12.75">
      <c r="A53" s="1" t="s">
        <v>58</v>
      </c>
      <c r="B53" s="1" t="s">
        <v>34</v>
      </c>
      <c r="C53" s="1" t="s">
        <v>51</v>
      </c>
      <c r="D53" s="1">
        <v>20</v>
      </c>
      <c r="E53" s="1">
        <v>10</v>
      </c>
      <c r="F53" s="1">
        <v>600</v>
      </c>
      <c r="G53" s="1">
        <v>-600</v>
      </c>
      <c r="H53" s="1" t="s">
        <v>57</v>
      </c>
      <c r="I53" s="5"/>
      <c r="J53" s="5"/>
    </row>
    <row r="54" spans="1:10" ht="12.75">
      <c r="A54" s="1" t="s">
        <v>58</v>
      </c>
      <c r="B54" s="1" t="s">
        <v>41</v>
      </c>
      <c r="C54" s="1" t="s">
        <v>62</v>
      </c>
      <c r="D54" s="1">
        <v>20</v>
      </c>
      <c r="E54" s="1">
        <v>10</v>
      </c>
      <c r="F54" s="1">
        <v>600</v>
      </c>
      <c r="G54" s="1">
        <v>-600</v>
      </c>
      <c r="H54" s="1" t="s">
        <v>63</v>
      </c>
      <c r="I54" s="5"/>
      <c r="J54" s="5"/>
    </row>
    <row r="55" spans="1:10" ht="12.75">
      <c r="A55" s="1" t="s">
        <v>64</v>
      </c>
      <c r="B55" s="1" t="s">
        <v>35</v>
      </c>
      <c r="C55" s="1" t="s">
        <v>51</v>
      </c>
      <c r="D55" s="1">
        <v>20</v>
      </c>
      <c r="E55" s="1">
        <v>10</v>
      </c>
      <c r="F55" s="1">
        <v>500</v>
      </c>
      <c r="G55" s="1">
        <v>-500</v>
      </c>
      <c r="H55" s="1" t="s">
        <v>65</v>
      </c>
      <c r="I55" s="5"/>
      <c r="J55" s="5"/>
    </row>
    <row r="56" spans="1:10" ht="12.75">
      <c r="A56" s="1" t="s">
        <v>64</v>
      </c>
      <c r="B56" s="1" t="s">
        <v>36</v>
      </c>
      <c r="C56" s="1" t="s">
        <v>51</v>
      </c>
      <c r="D56" s="1">
        <v>20</v>
      </c>
      <c r="E56" s="1">
        <v>10</v>
      </c>
      <c r="F56" s="1">
        <v>500</v>
      </c>
      <c r="G56" s="1">
        <v>-500</v>
      </c>
      <c r="H56" s="1" t="s">
        <v>66</v>
      </c>
      <c r="I56" s="5"/>
      <c r="J56" s="5"/>
    </row>
    <row r="57" spans="1:10" ht="12.75">
      <c r="A57" s="1" t="s">
        <v>64</v>
      </c>
      <c r="B57" s="1" t="s">
        <v>37</v>
      </c>
      <c r="C57" s="1" t="s">
        <v>51</v>
      </c>
      <c r="D57" s="1">
        <v>20</v>
      </c>
      <c r="E57" s="1">
        <v>10</v>
      </c>
      <c r="F57" s="1">
        <v>500</v>
      </c>
      <c r="G57" s="1">
        <v>-500</v>
      </c>
      <c r="H57" s="1" t="s">
        <v>67</v>
      </c>
      <c r="I57" s="5"/>
      <c r="J57" s="5"/>
    </row>
    <row r="58" spans="1:10" ht="12.75">
      <c r="A58" s="1" t="s">
        <v>64</v>
      </c>
      <c r="B58" s="1" t="s">
        <v>39</v>
      </c>
      <c r="C58" s="1" t="s">
        <v>51</v>
      </c>
      <c r="D58" s="1">
        <v>20</v>
      </c>
      <c r="E58" s="1">
        <v>10</v>
      </c>
      <c r="F58" s="1">
        <v>500</v>
      </c>
      <c r="G58" s="1">
        <v>-500</v>
      </c>
      <c r="H58" s="1" t="s">
        <v>68</v>
      </c>
      <c r="I58" s="5"/>
      <c r="J58" s="5"/>
    </row>
    <row r="59" spans="1:10" ht="12.75">
      <c r="A59" s="1" t="s">
        <v>64</v>
      </c>
      <c r="B59" s="1" t="s">
        <v>40</v>
      </c>
      <c r="C59" s="1" t="s">
        <v>51</v>
      </c>
      <c r="D59" s="1">
        <v>20</v>
      </c>
      <c r="E59" s="1">
        <v>10</v>
      </c>
      <c r="F59" s="1">
        <v>300</v>
      </c>
      <c r="G59" s="1">
        <v>-300</v>
      </c>
      <c r="H59" s="1" t="s">
        <v>69</v>
      </c>
      <c r="I59" s="5"/>
      <c r="J59" s="5"/>
    </row>
    <row r="60" spans="9:10" ht="12.75">
      <c r="I60" s="5"/>
      <c r="J60" s="5"/>
    </row>
    <row r="61" spans="1:13" ht="12.75">
      <c r="A61" s="1" t="s">
        <v>71</v>
      </c>
      <c r="B61" s="5" t="s">
        <v>71</v>
      </c>
      <c r="C61" s="5" t="s">
        <v>71</v>
      </c>
      <c r="D61" s="5" t="s">
        <v>71</v>
      </c>
      <c r="E61" s="5" t="s">
        <v>71</v>
      </c>
      <c r="F61" s="5" t="s">
        <v>71</v>
      </c>
      <c r="G61" s="5" t="s">
        <v>71</v>
      </c>
      <c r="H61" s="5"/>
      <c r="I61" s="5"/>
      <c r="J61" s="5"/>
      <c r="K61" s="5"/>
      <c r="L61" s="5"/>
      <c r="M61" s="5"/>
    </row>
    <row r="62" spans="2:13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2:13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2:13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2008-04-29T23:33:55Z</dcterms:created>
  <dcterms:modified xsi:type="dcterms:W3CDTF">2008-04-29T23:34:24Z</dcterms:modified>
  <cp:category/>
  <cp:version/>
  <cp:contentType/>
  <cp:contentStatus/>
</cp:coreProperties>
</file>