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6245" windowHeight="107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<sst xmlns="http://schemas.openxmlformats.org/spreadsheetml/2006/main" count="69" uniqueCount="60">
  <si>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georgbokiite701georgbokiite701georgbokiite701georgbokiite701georgbokiite701georgbokiite701georgbokiite701georgbokiite701georgbokiite701georgbokiite701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</si>
  <si>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</si>
  <si>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</si>
  <si>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</si>
  <si>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</si>
  <si>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</si>
  <si>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</si>
  <si>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</si>
  <si>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</si>
  <si>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</si>
  <si>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</si>
  <si>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</si>
  <si>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</si>
  <si>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</si>
  <si>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</si>
  <si>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</si>
  <si>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</si>
  <si>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Cl</t>
  </si>
  <si>
    <t>CuO</t>
  </si>
  <si>
    <t>ZnO</t>
  </si>
  <si>
    <t>SeO2</t>
  </si>
  <si>
    <t>Totals</t>
  </si>
  <si>
    <t>Numbers</t>
  </si>
  <si>
    <t>Normalized</t>
  </si>
  <si>
    <t>to</t>
  </si>
  <si>
    <t>O</t>
  </si>
  <si>
    <t>Cu</t>
  </si>
  <si>
    <t>Zn</t>
  </si>
  <si>
    <t>Se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</si>
  <si>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</si>
  <si>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</si>
  <si>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</si>
  <si>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</si>
  <si>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</si>
  <si>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</si>
  <si>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</si>
  <si>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</si>
  <si>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</si>
  <si>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</si>
  <si>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willemit2</t>
  </si>
  <si>
    <t>se_2</t>
  </si>
  <si>
    <t>PET</t>
  </si>
  <si>
    <t>Ka</t>
  </si>
  <si>
    <t>scap-s</t>
  </si>
  <si>
    <t>LIF</t>
  </si>
  <si>
    <t>chalcopy</t>
  </si>
  <si>
    <t>Totals*</t>
  </si>
  <si>
    <t>Cl2=-O</t>
  </si>
  <si>
    <t>* = totals adjusted for Cl2=-O</t>
  </si>
  <si>
    <t>average</t>
  </si>
  <si>
    <t>stdev</t>
  </si>
  <si>
    <t>in formula</t>
  </si>
  <si>
    <r>
      <t>Cu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(Se</t>
    </r>
    <r>
      <rPr>
        <vertAlign val="superscript"/>
        <sz val="14"/>
        <rFont val="Times New Roman"/>
        <family val="1"/>
      </rPr>
      <t>4+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2</t>
    </r>
  </si>
  <si>
    <r>
      <t>Cu</t>
    </r>
    <r>
      <rPr>
        <vertAlign val="subscript"/>
        <sz val="14"/>
        <rFont val="Times New Roman"/>
        <family val="1"/>
      </rPr>
      <t>5.00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(Se</t>
    </r>
    <r>
      <rPr>
        <vertAlign val="superscript"/>
        <sz val="14"/>
        <rFont val="Times New Roman"/>
        <family val="1"/>
      </rPr>
      <t>4+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2.00</t>
    </r>
  </si>
  <si>
    <t>ideal</t>
  </si>
  <si>
    <t>measured</t>
  </si>
  <si>
    <t>Calibration data</t>
  </si>
  <si>
    <t>WDS scan: Cu Se Cl (no Zn)</t>
  </si>
  <si>
    <t>not present</t>
  </si>
  <si>
    <t>Cation numbers normalized to 9 O (=8 O + 2 Cl)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</si>
</sst>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1">
      <selection activeCell="K37" sqref="K37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P2" s="6" t="s">
        <v>57</v>
      </c>
      <c r="Q2" s="6"/>
      <c r="R2" s="6"/>
      <c r="S2" s="6"/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49</v>
      </c>
      <c r="N3" s="1" t="s">
        <v>50</v>
      </c>
    </row>
    <row r="4" spans="1:16" ht="12.75">
      <c r="A4" s="1" t="s">
        <v>18</v>
      </c>
      <c r="B4" s="2">
        <v>57.07</v>
      </c>
      <c r="C4" s="2">
        <v>56.49</v>
      </c>
      <c r="D4" s="2">
        <v>56.45</v>
      </c>
      <c r="E4" s="2">
        <v>56.6</v>
      </c>
      <c r="F4" s="2">
        <v>56.39</v>
      </c>
      <c r="G4" s="2">
        <v>56.17</v>
      </c>
      <c r="H4" s="2">
        <v>56.58</v>
      </c>
      <c r="I4" s="2">
        <v>56.25</v>
      </c>
      <c r="J4" s="2">
        <v>55.94</v>
      </c>
      <c r="K4" s="2">
        <v>56.03</v>
      </c>
      <c r="L4" s="2"/>
      <c r="M4" s="2">
        <f>AVERAGE(B4:K4)</f>
        <v>56.397000000000006</v>
      </c>
      <c r="N4" s="2">
        <f>STDEV(B4:K4)</f>
        <v>0.3258851194986485</v>
      </c>
      <c r="O4" s="2"/>
      <c r="P4" s="2"/>
    </row>
    <row r="5" spans="1:16" ht="12.75">
      <c r="A5" s="1" t="s">
        <v>20</v>
      </c>
      <c r="B5" s="2">
        <v>31.26</v>
      </c>
      <c r="C5" s="2">
        <v>31.42</v>
      </c>
      <c r="D5" s="2">
        <v>32.21</v>
      </c>
      <c r="E5" s="2">
        <v>31.9</v>
      </c>
      <c r="F5" s="2">
        <v>31.6</v>
      </c>
      <c r="G5" s="2">
        <v>32.5</v>
      </c>
      <c r="H5" s="2">
        <v>31.75</v>
      </c>
      <c r="I5" s="2">
        <v>31.34</v>
      </c>
      <c r="J5" s="2">
        <v>32.69</v>
      </c>
      <c r="K5" s="2">
        <v>32.16</v>
      </c>
      <c r="L5" s="2"/>
      <c r="M5" s="2">
        <f>AVERAGE(B5:K5)</f>
        <v>31.883000000000003</v>
      </c>
      <c r="N5" s="2">
        <f>STDEV(B5:K5)</f>
        <v>0.4956488452296376</v>
      </c>
      <c r="O5" s="2"/>
      <c r="P5" s="2"/>
    </row>
    <row r="6" spans="1:16" ht="12.75">
      <c r="A6" s="1" t="s">
        <v>17</v>
      </c>
      <c r="B6" s="2">
        <v>10.560379999999999</v>
      </c>
      <c r="C6" s="2">
        <v>10.650749999999999</v>
      </c>
      <c r="D6" s="2">
        <v>10.457099999999999</v>
      </c>
      <c r="E6" s="2">
        <v>9.77287</v>
      </c>
      <c r="F6" s="2">
        <v>10.573289999999998</v>
      </c>
      <c r="G6" s="2">
        <v>10.43128</v>
      </c>
      <c r="H6" s="2">
        <v>10.586199999999998</v>
      </c>
      <c r="I6" s="2">
        <v>10.482919999999998</v>
      </c>
      <c r="J6" s="2">
        <v>10.61202</v>
      </c>
      <c r="K6" s="2">
        <v>10.457099999999999</v>
      </c>
      <c r="L6" s="2"/>
      <c r="M6" s="2">
        <v>10.458390999999999</v>
      </c>
      <c r="N6" s="2">
        <v>0.2520629516366655</v>
      </c>
      <c r="O6" s="2"/>
      <c r="P6" s="2"/>
    </row>
    <row r="7" spans="1:16" ht="12.75">
      <c r="A7" s="1" t="s">
        <v>19</v>
      </c>
      <c r="B7" s="2">
        <v>0</v>
      </c>
      <c r="C7" s="2">
        <v>0</v>
      </c>
      <c r="D7" s="2">
        <v>0</v>
      </c>
      <c r="E7" s="2">
        <v>0</v>
      </c>
      <c r="F7" s="2">
        <v>0.03</v>
      </c>
      <c r="G7" s="2">
        <v>0</v>
      </c>
      <c r="H7" s="2">
        <v>0</v>
      </c>
      <c r="I7" s="2">
        <v>0</v>
      </c>
      <c r="J7" s="2">
        <v>0</v>
      </c>
      <c r="K7" s="2">
        <v>0.03</v>
      </c>
      <c r="L7" s="2"/>
      <c r="M7" s="2">
        <f>AVERAGE(B7:K7)</f>
        <v>0.006</v>
      </c>
      <c r="N7" s="2">
        <f>STDEV(B7:K7)</f>
        <v>0.012649110640673518</v>
      </c>
      <c r="O7" s="2" t="s">
        <v>58</v>
      </c>
      <c r="P7" s="2"/>
    </row>
    <row r="8" spans="1:16" ht="12.75">
      <c r="A8" s="1" t="s">
        <v>46</v>
      </c>
      <c r="B8" s="2">
        <v>96.52</v>
      </c>
      <c r="C8" s="2">
        <v>96.16</v>
      </c>
      <c r="D8" s="2">
        <v>96.76</v>
      </c>
      <c r="E8" s="2">
        <v>96.07</v>
      </c>
      <c r="F8" s="2">
        <v>97.31</v>
      </c>
      <c r="G8" s="2">
        <v>96.75</v>
      </c>
      <c r="H8" s="2">
        <v>97.89</v>
      </c>
      <c r="I8" s="2">
        <v>96.38</v>
      </c>
      <c r="J8" s="2">
        <v>96.86</v>
      </c>
      <c r="K8" s="2">
        <v>96.32</v>
      </c>
      <c r="L8" s="2"/>
      <c r="M8" s="2">
        <f>AVERAGE(B8:K8)</f>
        <v>96.702</v>
      </c>
      <c r="N8" s="2">
        <f>STDEV(B8:K8)</f>
        <v>0.5565329180637555</v>
      </c>
      <c r="O8" s="2"/>
      <c r="P8" s="2"/>
    </row>
    <row r="9" spans="1:16" ht="12.75">
      <c r="A9" s="1" t="s">
        <v>47</v>
      </c>
      <c r="B9" s="2">
        <f>100-B8</f>
        <v>3.480000000000004</v>
      </c>
      <c r="C9" s="2">
        <f aca="true" t="shared" si="0" ref="C9:K9">100-C8</f>
        <v>3.8400000000000034</v>
      </c>
      <c r="D9" s="2">
        <f t="shared" si="0"/>
        <v>3.239999999999995</v>
      </c>
      <c r="E9" s="2">
        <f t="shared" si="0"/>
        <v>3.930000000000007</v>
      </c>
      <c r="F9" s="2">
        <f t="shared" si="0"/>
        <v>2.6899999999999977</v>
      </c>
      <c r="G9" s="2">
        <f t="shared" si="0"/>
        <v>3.25</v>
      </c>
      <c r="H9" s="2">
        <f t="shared" si="0"/>
        <v>2.1099999999999994</v>
      </c>
      <c r="I9" s="2">
        <f t="shared" si="0"/>
        <v>3.6200000000000045</v>
      </c>
      <c r="J9" s="2">
        <f t="shared" si="0"/>
        <v>3.1400000000000006</v>
      </c>
      <c r="K9" s="2">
        <f t="shared" si="0"/>
        <v>3.680000000000007</v>
      </c>
      <c r="L9" s="2"/>
      <c r="M9" s="2">
        <f>AVERAGE(B9:K9)</f>
        <v>3.298000000000002</v>
      </c>
      <c r="N9" s="2">
        <f>STDEV(B9:K9)</f>
        <v>0.5565329180640548</v>
      </c>
      <c r="O9" s="2"/>
      <c r="P9" s="2"/>
    </row>
    <row r="10" spans="1:16" ht="12.75">
      <c r="A10" s="1" t="s">
        <v>48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1" t="s">
        <v>59</v>
      </c>
      <c r="B12" s="2" t="s">
        <v>22</v>
      </c>
      <c r="C12" s="2" t="s">
        <v>23</v>
      </c>
      <c r="D12" s="2" t="s">
        <v>24</v>
      </c>
      <c r="E12" s="2">
        <v>9</v>
      </c>
      <c r="F12" s="2" t="s">
        <v>25</v>
      </c>
      <c r="G12" s="2"/>
      <c r="H12" s="2"/>
      <c r="I12" s="2"/>
      <c r="J12" s="2"/>
      <c r="K12" s="2"/>
      <c r="L12" s="2"/>
      <c r="M12" s="1" t="s">
        <v>49</v>
      </c>
      <c r="N12" s="1" t="s">
        <v>50</v>
      </c>
      <c r="O12" s="2" t="s">
        <v>51</v>
      </c>
      <c r="P12" s="2"/>
    </row>
    <row r="13" spans="1:16" ht="12.75">
      <c r="A13" s="1" t="s">
        <v>28</v>
      </c>
      <c r="B13" s="2">
        <v>1.979488795730415</v>
      </c>
      <c r="C13" s="2">
        <v>1.9964902855649616</v>
      </c>
      <c r="D13" s="2">
        <v>2.024898109464115</v>
      </c>
      <c r="E13" s="2">
        <v>2.0111802890088533</v>
      </c>
      <c r="F13" s="2">
        <v>2.01</v>
      </c>
      <c r="G13" s="2">
        <v>2.0404293285312884</v>
      </c>
      <c r="H13" s="2">
        <v>2.01</v>
      </c>
      <c r="I13" s="2">
        <v>2</v>
      </c>
      <c r="J13" s="2">
        <v>2.0515112064099204</v>
      </c>
      <c r="K13" s="2">
        <v>2.0314872649398104</v>
      </c>
      <c r="L13" s="2"/>
      <c r="M13" s="2">
        <f>AVERAGE(B13:K13)</f>
        <v>2.015548527964936</v>
      </c>
      <c r="N13" s="2">
        <f>STDEV(B13:K13)</f>
        <v>0.021704474549269815</v>
      </c>
      <c r="O13" s="3">
        <v>2</v>
      </c>
      <c r="P13" s="2"/>
    </row>
    <row r="14" spans="1:16" ht="12.75">
      <c r="A14" s="1" t="s">
        <v>26</v>
      </c>
      <c r="B14" s="2">
        <v>5.04102240853917</v>
      </c>
      <c r="C14" s="2">
        <v>5.007019428870077</v>
      </c>
      <c r="D14" s="2">
        <v>4.95020378107177</v>
      </c>
      <c r="E14" s="2">
        <v>4.9776394219822935</v>
      </c>
      <c r="F14" s="2">
        <v>4.99</v>
      </c>
      <c r="G14" s="2">
        <v>4.919141342937422</v>
      </c>
      <c r="H14" s="2">
        <v>4.99</v>
      </c>
      <c r="I14" s="2">
        <v>5</v>
      </c>
      <c r="J14" s="2">
        <v>4.89697758718016</v>
      </c>
      <c r="K14" s="2">
        <v>4.93702547012038</v>
      </c>
      <c r="L14" s="2"/>
      <c r="M14" s="2">
        <f>AVERAGE(B14:K14)</f>
        <v>4.970902944070128</v>
      </c>
      <c r="N14" s="2">
        <f>STDEV(B14:K14)</f>
        <v>0.04417504825333151</v>
      </c>
      <c r="O14" s="3">
        <v>5</v>
      </c>
      <c r="P14" s="2"/>
    </row>
    <row r="15" spans="1:16" ht="12.75">
      <c r="A15" s="1" t="s">
        <v>21</v>
      </c>
      <c r="B15" s="2">
        <f>SUM(B13:B14)</f>
        <v>7.020511204269585</v>
      </c>
      <c r="C15" s="2">
        <f aca="true" t="shared" si="1" ref="C15:K15">SUM(C13:C14)</f>
        <v>7.0035097144350384</v>
      </c>
      <c r="D15" s="2">
        <f t="shared" si="1"/>
        <v>6.9751018905358855</v>
      </c>
      <c r="E15" s="2">
        <f t="shared" si="1"/>
        <v>6.988819710991146</v>
      </c>
      <c r="F15" s="2">
        <f t="shared" si="1"/>
        <v>7</v>
      </c>
      <c r="G15" s="2">
        <f t="shared" si="1"/>
        <v>6.959570671468711</v>
      </c>
      <c r="H15" s="2">
        <f t="shared" si="1"/>
        <v>7</v>
      </c>
      <c r="I15" s="2">
        <f t="shared" si="1"/>
        <v>7</v>
      </c>
      <c r="J15" s="2">
        <f t="shared" si="1"/>
        <v>6.94848879359008</v>
      </c>
      <c r="K15" s="2">
        <f t="shared" si="1"/>
        <v>6.968512735060191</v>
      </c>
      <c r="L15" s="2"/>
      <c r="M15" s="2">
        <f>AVERAGE(B15:K15)</f>
        <v>6.986451472035064</v>
      </c>
      <c r="N15" s="2">
        <f>STDEV(B15:K15)</f>
        <v>0.02266102640040705</v>
      </c>
      <c r="O15" s="2"/>
      <c r="P15" s="2"/>
    </row>
    <row r="16" spans="2:16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1" t="s">
        <v>17</v>
      </c>
      <c r="B17" s="2">
        <v>2.092936518117352</v>
      </c>
      <c r="C17" s="2">
        <v>2.1181350512317363</v>
      </c>
      <c r="D17" s="2">
        <v>2.0574824849079363</v>
      </c>
      <c r="E17" s="2">
        <v>1.9283900335125717</v>
      </c>
      <c r="F17" s="2">
        <v>2.09</v>
      </c>
      <c r="G17" s="2">
        <v>2.0496902485987123</v>
      </c>
      <c r="H17" s="2">
        <v>2.09</v>
      </c>
      <c r="I17" s="2">
        <v>2.09</v>
      </c>
      <c r="J17" s="2">
        <v>2.084344345438573</v>
      </c>
      <c r="K17" s="2">
        <v>2.0673869036018044</v>
      </c>
      <c r="L17" s="2"/>
      <c r="M17" s="2">
        <f>AVERAGE(B17:K17)</f>
        <v>2.0668365585408686</v>
      </c>
      <c r="N17" s="2">
        <f>STDEV(B17:K17)</f>
        <v>0.05247024417626156</v>
      </c>
      <c r="O17" s="2"/>
      <c r="P17" s="2"/>
    </row>
    <row r="18" spans="2:1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23.25">
      <c r="B19" s="2"/>
      <c r="C19" s="2"/>
      <c r="D19" s="2" t="s">
        <v>54</v>
      </c>
      <c r="E19" s="2"/>
      <c r="F19" s="2"/>
      <c r="G19" s="2"/>
      <c r="H19" s="4" t="s">
        <v>52</v>
      </c>
      <c r="I19" s="2"/>
      <c r="J19" s="2"/>
      <c r="K19" s="2"/>
      <c r="L19" s="2"/>
      <c r="M19" s="2"/>
      <c r="N19" s="2"/>
      <c r="O19" s="2"/>
      <c r="P19" s="2"/>
    </row>
    <row r="20" spans="4:8" ht="23.25">
      <c r="D20" s="1" t="s">
        <v>55</v>
      </c>
      <c r="H20" s="4" t="s">
        <v>53</v>
      </c>
    </row>
    <row r="21" ht="13.5">
      <c r="H21"/>
    </row>
    <row r="22" spans="1:9" ht="13.5" customHeight="1">
      <c r="A22" s="5" t="s">
        <v>56</v>
      </c>
      <c r="B22" s="5"/>
      <c r="C22" s="5"/>
      <c r="D22" s="5"/>
      <c r="E22" s="5"/>
      <c r="F22" s="5"/>
      <c r="G22" s="5"/>
      <c r="H22" s="5"/>
      <c r="I22" s="5"/>
    </row>
    <row r="23" spans="1:8" ht="12.75">
      <c r="A23" s="1" t="s">
        <v>29</v>
      </c>
      <c r="B23" s="1" t="s">
        <v>30</v>
      </c>
      <c r="C23" s="1" t="s">
        <v>31</v>
      </c>
      <c r="D23" s="1" t="s">
        <v>32</v>
      </c>
      <c r="E23" s="1" t="s">
        <v>33</v>
      </c>
      <c r="F23" s="1" t="s">
        <v>34</v>
      </c>
      <c r="G23" s="1" t="s">
        <v>35</v>
      </c>
      <c r="H23" s="1" t="s">
        <v>36</v>
      </c>
    </row>
    <row r="24" spans="1:8" ht="12.75">
      <c r="A24" s="1" t="s">
        <v>37</v>
      </c>
      <c r="B24" s="1" t="s">
        <v>27</v>
      </c>
      <c r="C24" s="1" t="s">
        <v>38</v>
      </c>
      <c r="D24" s="1">
        <v>20</v>
      </c>
      <c r="E24" s="1">
        <v>10</v>
      </c>
      <c r="F24" s="1">
        <v>400</v>
      </c>
      <c r="G24" s="1">
        <v>-400</v>
      </c>
      <c r="H24" s="1" t="s">
        <v>39</v>
      </c>
    </row>
    <row r="25" spans="1:8" ht="12.75">
      <c r="A25" s="1" t="s">
        <v>37</v>
      </c>
      <c r="B25" s="1" t="s">
        <v>28</v>
      </c>
      <c r="C25" s="1" t="s">
        <v>38</v>
      </c>
      <c r="D25" s="1">
        <v>20</v>
      </c>
      <c r="E25" s="1">
        <v>10</v>
      </c>
      <c r="F25" s="1">
        <v>350</v>
      </c>
      <c r="G25" s="1">
        <v>-500</v>
      </c>
      <c r="H25" s="1" t="s">
        <v>40</v>
      </c>
    </row>
    <row r="26" spans="1:8" ht="12.75">
      <c r="A26" s="1" t="s">
        <v>41</v>
      </c>
      <c r="B26" s="1" t="s">
        <v>17</v>
      </c>
      <c r="C26" s="1" t="s">
        <v>42</v>
      </c>
      <c r="D26" s="1">
        <v>20</v>
      </c>
      <c r="E26" s="1">
        <v>10</v>
      </c>
      <c r="F26" s="1">
        <v>500</v>
      </c>
      <c r="G26" s="1">
        <v>-500</v>
      </c>
      <c r="H26" s="1" t="s">
        <v>43</v>
      </c>
    </row>
    <row r="27" spans="1:8" ht="12.75">
      <c r="A27" s="1" t="s">
        <v>44</v>
      </c>
      <c r="B27" s="1" t="s">
        <v>26</v>
      </c>
      <c r="C27" s="1" t="s">
        <v>42</v>
      </c>
      <c r="D27" s="1">
        <v>20</v>
      </c>
      <c r="E27" s="1">
        <v>10</v>
      </c>
      <c r="F27" s="1">
        <v>500</v>
      </c>
      <c r="G27" s="1">
        <v>-250</v>
      </c>
      <c r="H27" s="1" t="s">
        <v>45</v>
      </c>
    </row>
    <row r="30" spans="12:14" ht="12.75">
      <c r="L30" s="2"/>
      <c r="M30" s="2"/>
      <c r="N30" s="2"/>
    </row>
    <row r="31" spans="12:14" ht="12.75">
      <c r="L31" s="2"/>
      <c r="M31" s="2"/>
      <c r="N31" s="2"/>
    </row>
    <row r="32" spans="12:14" ht="12.75">
      <c r="L32" s="2"/>
      <c r="M32" s="2"/>
      <c r="N32" s="2"/>
    </row>
    <row r="33" spans="12:14" ht="12.75"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mergeCells count="1">
    <mergeCell ref="A22:I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2007-12-18T20:37:50Z</dcterms:created>
  <dcterms:modified xsi:type="dcterms:W3CDTF">2007-12-18T20:49:56Z</dcterms:modified>
  <cp:category/>
  <cp:version/>
  <cp:contentType/>
  <cp:contentStatus/>
</cp:coreProperties>
</file>