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780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<sst xmlns="http://schemas.openxmlformats.org/spreadsheetml/2006/main" count="104" uniqueCount="82">
  <si>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</si>
  <si>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</si>
  <si>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</si>
  <si>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</si>
  <si>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</si>
  <si>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</si>
  <si>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</si>
  <si>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</si>
  <si>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</si>
  <si>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</si>
  <si>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</si>
  <si>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</si>
  <si>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</si>
  <si>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</si>
  <si>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</si>
  <si>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Average</t>
  </si>
  <si>
    <t>MgO</t>
  </si>
  <si>
    <t>Al2O3</t>
  </si>
  <si>
    <t>SiO2</t>
  </si>
  <si>
    <t>CaO</t>
  </si>
  <si>
    <t>TiO2</t>
  </si>
  <si>
    <t>MnO</t>
  </si>
  <si>
    <t>FeO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</si>
  <si>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</si>
  <si>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</si>
  <si>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</si>
  <si>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</si>
  <si>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</si>
  <si>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</si>
  <si>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</si>
  <si>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</si>
  <si>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</si>
  <si>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StDev</t>
  </si>
  <si>
    <t>Cation numbers normalized to 12 Oxygens</t>
  </si>
  <si>
    <t>ACN</t>
  </si>
  <si>
    <t>NCN</t>
  </si>
  <si>
    <t>Electron Microprobe Data</t>
  </si>
  <si>
    <t>Weight Percents</t>
  </si>
  <si>
    <r>
      <t xml:space="preserve">Rruff ID: </t>
    </r>
    <r>
      <rPr>
        <b/>
        <sz val="12"/>
        <rFont val="Times New Roman"/>
        <family val="1"/>
      </rPr>
      <t>R060442</t>
    </r>
  </si>
  <si>
    <r>
      <t xml:space="preserve">Mineral:  </t>
    </r>
    <r>
      <rPr>
        <b/>
        <sz val="12"/>
        <rFont val="Times New Roman"/>
        <family val="1"/>
      </rPr>
      <t>Grossular</t>
    </r>
  </si>
  <si>
    <r>
      <t xml:space="preserve">Locality: </t>
    </r>
    <r>
      <rPr>
        <sz val="12"/>
        <rFont val="Times New Roman"/>
        <family val="1"/>
      </rPr>
      <t>Pakistan(?)</t>
    </r>
  </si>
  <si>
    <t>Analyisis</t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</si>
  <si>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</si>
  <si>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</si>
  <si>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</si>
  <si>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</si>
  <si>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</si>
  <si>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</si>
  <si>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</si>
  <si>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</si>
  <si>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</si>
  <si>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</si>
  <si>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</si>
  <si>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</si>
  <si>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</si>
  <si>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</si>
  <si>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Ka</t>
  </si>
  <si>
    <t>Acceleration Current: 20 nA</t>
  </si>
  <si>
    <t>Beam Size: Spot</t>
  </si>
  <si>
    <t>PET</t>
  </si>
  <si>
    <t>ACN: Average Number of Cations</t>
  </si>
  <si>
    <t>StDev: Standard Deviation</t>
  </si>
  <si>
    <t>LIF</t>
  </si>
  <si>
    <t>Date of Analysis: 6/24/2006</t>
  </si>
  <si>
    <t>NCN: Normalized Cation Numbers =ACN*8/8.07</t>
  </si>
  <si>
    <t>CNISF=Cation numbers in structural formulae</t>
  </si>
  <si>
    <t>anor-hk</t>
  </si>
  <si>
    <t>pyrope-s</t>
  </si>
  <si>
    <t>diopside</t>
  </si>
  <si>
    <t>chrom-s</t>
  </si>
  <si>
    <t>rhod-791</t>
  </si>
  <si>
    <t>fayalite</t>
  </si>
  <si>
    <t>rutile1</t>
  </si>
  <si>
    <t>trace</t>
  </si>
  <si>
    <t>Fe3</t>
  </si>
  <si>
    <t>Fe2</t>
  </si>
  <si>
    <t>Fe tot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</si>
  <si>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</si>
  <si>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2.85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1.85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</si>
  <si>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Si Al Ca Fe &lt;Mg, &lt;Ti</t>
  </si>
  <si>
    <t>WDS scan:</t>
  </si>
  <si>
    <t>trace amounts of Ti, Mg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</si>
</sst>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2" fillId="0" borderId="0" xfId="0" applyNumberFormat="1" applyFont="1" applyFill="1" applyAlignment="1" quotePrefix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2" fontId="9" fillId="0" borderId="2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abSelected="1" workbookViewId="0" topLeftCell="A1">
      <selection activeCell="R16" sqref="R16"/>
    </sheetView>
  </sheetViews>
  <sheetFormatPr defaultColWidth="9.00390625" defaultRowHeight="13.5"/>
  <cols>
    <col min="1" max="1" width="9.00390625" style="1" customWidth="1"/>
    <col min="2" max="2" width="5.625" style="1" customWidth="1"/>
    <col min="3" max="3" width="5.25390625" style="1" customWidth="1"/>
    <col min="4" max="16" width="5.625" style="1" customWidth="1"/>
    <col min="17" max="17" width="2.75390625" style="1" customWidth="1"/>
    <col min="18" max="18" width="7.875" style="1" customWidth="1"/>
    <col min="19" max="20" width="5.625" style="1" customWidth="1"/>
    <col min="21" max="21" width="7.125" style="1" customWidth="1"/>
    <col min="22" max="16384" width="9.00390625" style="1" customWidth="1"/>
  </cols>
  <sheetData>
    <row r="2" spans="1:20" ht="13.5" customHeigh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4.5" customHeight="1">
      <c r="G4" s="3"/>
    </row>
    <row r="5" spans="1:22" s="4" customFormat="1" ht="15.75">
      <c r="A5" s="4" t="s">
        <v>38</v>
      </c>
      <c r="D5" s="4" t="s">
        <v>39</v>
      </c>
      <c r="R5" s="42" t="s">
        <v>80</v>
      </c>
      <c r="S5" s="42"/>
      <c r="T5" s="42" t="s">
        <v>79</v>
      </c>
      <c r="U5" s="42"/>
      <c r="V5" s="42"/>
    </row>
    <row r="6" spans="1:2" s="4" customFormat="1" ht="15.75">
      <c r="A6" s="5" t="s">
        <v>40</v>
      </c>
      <c r="B6" s="5"/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7" t="s">
        <v>37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</row>
    <row r="9" spans="1:19" ht="12.75">
      <c r="A9" s="14" t="s">
        <v>41</v>
      </c>
      <c r="B9" s="15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5" t="s">
        <v>12</v>
      </c>
      <c r="O9" s="15" t="s">
        <v>13</v>
      </c>
      <c r="P9" s="15" t="s">
        <v>14</v>
      </c>
      <c r="Q9" s="23"/>
      <c r="R9" s="15" t="s">
        <v>15</v>
      </c>
      <c r="S9" s="15" t="s">
        <v>32</v>
      </c>
    </row>
    <row r="10" spans="1:19" ht="12.75">
      <c r="A10" s="16" t="s">
        <v>18</v>
      </c>
      <c r="B10" s="17">
        <v>39.24</v>
      </c>
      <c r="C10" s="17">
        <v>39.36</v>
      </c>
      <c r="D10" s="17">
        <v>39.25</v>
      </c>
      <c r="E10" s="17">
        <v>39.06</v>
      </c>
      <c r="F10" s="17">
        <v>39.22</v>
      </c>
      <c r="G10" s="17">
        <v>39.07</v>
      </c>
      <c r="H10" s="17">
        <v>39.19</v>
      </c>
      <c r="I10" s="17">
        <v>39.02</v>
      </c>
      <c r="J10" s="17">
        <v>38.99</v>
      </c>
      <c r="K10" s="17">
        <v>38.94</v>
      </c>
      <c r="L10" s="17">
        <v>39.06</v>
      </c>
      <c r="M10" s="17">
        <v>39.16</v>
      </c>
      <c r="N10" s="17">
        <v>39.28</v>
      </c>
      <c r="O10" s="17">
        <v>39.41</v>
      </c>
      <c r="P10" s="17">
        <v>39.46</v>
      </c>
      <c r="Q10" s="18"/>
      <c r="R10" s="17">
        <f>AVERAGE(B10:P10)</f>
        <v>39.18066666666666</v>
      </c>
      <c r="S10" s="17">
        <f>STDEV(B10:P10)</f>
        <v>0.15686512253114543</v>
      </c>
    </row>
    <row r="11" spans="1:19" ht="12.75">
      <c r="A11" s="18" t="s">
        <v>19</v>
      </c>
      <c r="B11" s="19">
        <v>35.16</v>
      </c>
      <c r="C11" s="19">
        <v>35.24</v>
      </c>
      <c r="D11" s="19">
        <v>35.08</v>
      </c>
      <c r="E11" s="19">
        <v>35.24</v>
      </c>
      <c r="F11" s="19">
        <v>35.11</v>
      </c>
      <c r="G11" s="19">
        <v>35.4</v>
      </c>
      <c r="H11" s="19">
        <v>35.2</v>
      </c>
      <c r="I11" s="19">
        <v>35.25</v>
      </c>
      <c r="J11" s="19">
        <v>35.14</v>
      </c>
      <c r="K11" s="19">
        <v>35.21</v>
      </c>
      <c r="L11" s="19">
        <v>35.44</v>
      </c>
      <c r="M11" s="19">
        <v>35.53</v>
      </c>
      <c r="N11" s="19">
        <v>35.45</v>
      </c>
      <c r="O11" s="19">
        <v>35.14</v>
      </c>
      <c r="P11" s="19">
        <v>35.27</v>
      </c>
      <c r="Q11" s="18"/>
      <c r="R11" s="19">
        <f>AVERAGE(B11:P11)</f>
        <v>35.257333333333335</v>
      </c>
      <c r="S11" s="19">
        <f aca="true" t="shared" si="0" ref="S11:S17">STDEV(B11:P11)</f>
        <v>0.1367200824766281</v>
      </c>
    </row>
    <row r="12" spans="1:19" ht="12.75">
      <c r="A12" s="18" t="s">
        <v>17</v>
      </c>
      <c r="B12" s="19">
        <v>20.48</v>
      </c>
      <c r="C12" s="19">
        <v>20.72</v>
      </c>
      <c r="D12" s="19">
        <v>20.68</v>
      </c>
      <c r="E12" s="19">
        <v>20.49</v>
      </c>
      <c r="F12" s="19">
        <v>20.58</v>
      </c>
      <c r="G12" s="19">
        <v>20.53</v>
      </c>
      <c r="H12" s="19">
        <v>20.44</v>
      </c>
      <c r="I12" s="19">
        <v>20.41</v>
      </c>
      <c r="J12" s="19">
        <v>20.32</v>
      </c>
      <c r="K12" s="19">
        <v>20.08</v>
      </c>
      <c r="L12" s="19">
        <v>20.42</v>
      </c>
      <c r="M12" s="19">
        <v>20.39</v>
      </c>
      <c r="N12" s="19">
        <v>20.32</v>
      </c>
      <c r="O12" s="19">
        <v>20.53</v>
      </c>
      <c r="P12" s="19">
        <v>20.33</v>
      </c>
      <c r="Q12" s="18"/>
      <c r="R12" s="19">
        <f>AVERAGE(B12:P12)</f>
        <v>20.447999999999997</v>
      </c>
      <c r="S12" s="19">
        <f t="shared" si="0"/>
        <v>0.1579421232152696</v>
      </c>
    </row>
    <row r="13" spans="1:19" ht="12.75">
      <c r="A13" s="18" t="s">
        <v>22</v>
      </c>
      <c r="B13" s="19">
        <v>4.61</v>
      </c>
      <c r="C13" s="19">
        <v>4.59</v>
      </c>
      <c r="D13" s="19">
        <v>4.65</v>
      </c>
      <c r="E13" s="19">
        <v>4.7</v>
      </c>
      <c r="F13" s="19">
        <v>4.75</v>
      </c>
      <c r="G13" s="19">
        <v>4.63</v>
      </c>
      <c r="H13" s="19">
        <v>4.63</v>
      </c>
      <c r="I13" s="19">
        <v>4.6</v>
      </c>
      <c r="J13" s="19">
        <v>4.89</v>
      </c>
      <c r="K13" s="19">
        <v>4.77</v>
      </c>
      <c r="L13" s="19">
        <v>5</v>
      </c>
      <c r="M13" s="19">
        <v>4.93</v>
      </c>
      <c r="N13" s="19">
        <v>4.74</v>
      </c>
      <c r="O13" s="19">
        <v>4.41</v>
      </c>
      <c r="P13" s="19">
        <v>4.64</v>
      </c>
      <c r="Q13" s="18"/>
      <c r="R13" s="19">
        <f>AVERAGE(B13:P13)</f>
        <v>4.702666666666667</v>
      </c>
      <c r="S13" s="19">
        <f t="shared" si="0"/>
        <v>0.1507347086140104</v>
      </c>
    </row>
    <row r="14" spans="1:19" ht="12.75">
      <c r="A14" s="18" t="s">
        <v>20</v>
      </c>
      <c r="B14" s="19">
        <v>0.26</v>
      </c>
      <c r="C14" s="19">
        <v>0.23</v>
      </c>
      <c r="D14" s="19">
        <v>0.33</v>
      </c>
      <c r="E14" s="19">
        <v>0.25</v>
      </c>
      <c r="F14" s="19">
        <v>0.31</v>
      </c>
      <c r="G14" s="19">
        <v>0.2</v>
      </c>
      <c r="H14" s="19">
        <v>0.3</v>
      </c>
      <c r="I14" s="19">
        <v>0.24</v>
      </c>
      <c r="J14" s="19">
        <v>0.11</v>
      </c>
      <c r="K14" s="19">
        <v>0.43</v>
      </c>
      <c r="L14" s="19">
        <v>0.18</v>
      </c>
      <c r="M14" s="19">
        <v>0.16</v>
      </c>
      <c r="N14" s="19">
        <v>0.16</v>
      </c>
      <c r="O14" s="19">
        <v>0.11</v>
      </c>
      <c r="P14" s="19">
        <v>0.05</v>
      </c>
      <c r="Q14" s="18"/>
      <c r="R14" s="19">
        <f>AVERAGE(B14:P14)</f>
        <v>0.22133333333333335</v>
      </c>
      <c r="S14" s="19">
        <f t="shared" si="0"/>
        <v>0.09855141273660634</v>
      </c>
    </row>
    <row r="15" spans="1:19" ht="12.75">
      <c r="A15" s="18" t="s">
        <v>16</v>
      </c>
      <c r="B15" s="19">
        <v>0.12</v>
      </c>
      <c r="C15" s="19">
        <v>0.11</v>
      </c>
      <c r="D15" s="19">
        <v>0.12</v>
      </c>
      <c r="E15" s="19">
        <v>0.13</v>
      </c>
      <c r="F15" s="19">
        <v>0.13</v>
      </c>
      <c r="G15" s="19">
        <v>0.13</v>
      </c>
      <c r="H15" s="19">
        <v>0.13</v>
      </c>
      <c r="I15" s="19">
        <v>0.1</v>
      </c>
      <c r="J15" s="19">
        <v>0.13</v>
      </c>
      <c r="K15" s="19">
        <v>0.1</v>
      </c>
      <c r="L15" s="19">
        <v>0.07</v>
      </c>
      <c r="M15" s="19">
        <v>0.09</v>
      </c>
      <c r="N15" s="19">
        <v>0.07</v>
      </c>
      <c r="O15" s="19">
        <v>0.1</v>
      </c>
      <c r="P15" s="19">
        <v>0.09</v>
      </c>
      <c r="Q15" s="18"/>
      <c r="R15" s="19">
        <f>AVERAGE(B15:P15)</f>
        <v>0.10800000000000004</v>
      </c>
      <c r="S15" s="19">
        <f>STDEV(B15:P15)</f>
        <v>0.02144761058952699</v>
      </c>
    </row>
    <row r="16" spans="1:19" ht="12.75">
      <c r="A16" s="18" t="s">
        <v>21</v>
      </c>
      <c r="B16" s="19">
        <v>0.13</v>
      </c>
      <c r="C16" s="19">
        <v>0.16</v>
      </c>
      <c r="D16" s="19">
        <v>0.17</v>
      </c>
      <c r="E16" s="19">
        <v>0.11</v>
      </c>
      <c r="F16" s="19">
        <v>0.17</v>
      </c>
      <c r="G16" s="19">
        <v>0.16</v>
      </c>
      <c r="H16" s="19">
        <v>0.08</v>
      </c>
      <c r="I16" s="19">
        <v>0.18</v>
      </c>
      <c r="J16" s="19">
        <v>0.14</v>
      </c>
      <c r="K16" s="19">
        <v>0.13</v>
      </c>
      <c r="L16" s="19">
        <v>0.12</v>
      </c>
      <c r="M16" s="19">
        <v>0.06</v>
      </c>
      <c r="N16" s="19">
        <v>0.11</v>
      </c>
      <c r="O16" s="19">
        <v>0.07</v>
      </c>
      <c r="P16" s="19">
        <v>0.09</v>
      </c>
      <c r="Q16" s="18"/>
      <c r="R16" s="19">
        <f>AVERAGE(B16:P16)</f>
        <v>0.12533333333333338</v>
      </c>
      <c r="S16" s="19">
        <f t="shared" si="0"/>
        <v>0.03852024823141092</v>
      </c>
    </row>
    <row r="17" spans="1:19" ht="12.75">
      <c r="A17" s="20" t="s">
        <v>23</v>
      </c>
      <c r="B17" s="21">
        <v>99.99</v>
      </c>
      <c r="C17" s="21">
        <v>100.4</v>
      </c>
      <c r="D17" s="21">
        <v>100.26</v>
      </c>
      <c r="E17" s="21">
        <v>99.99</v>
      </c>
      <c r="F17" s="21">
        <v>100.28</v>
      </c>
      <c r="G17" s="21">
        <v>100.14</v>
      </c>
      <c r="H17" s="21">
        <v>99.97</v>
      </c>
      <c r="I17" s="21">
        <v>99.79</v>
      </c>
      <c r="J17" s="21">
        <v>99.73</v>
      </c>
      <c r="K17" s="21">
        <v>99.65</v>
      </c>
      <c r="L17" s="21">
        <v>100.3</v>
      </c>
      <c r="M17" s="21">
        <v>100.31</v>
      </c>
      <c r="N17" s="21">
        <v>100.15</v>
      </c>
      <c r="O17" s="21">
        <v>99.8</v>
      </c>
      <c r="P17" s="21">
        <v>99.97</v>
      </c>
      <c r="Q17" s="18"/>
      <c r="R17" s="21">
        <f>AVERAGE(B17:P17)</f>
        <v>100.04866666666666</v>
      </c>
      <c r="S17" s="21">
        <f t="shared" si="0"/>
        <v>0.23606496280587336</v>
      </c>
    </row>
    <row r="18" spans="2:19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8"/>
      <c r="R18" s="10"/>
      <c r="S18" s="10"/>
    </row>
    <row r="19" spans="1:20" ht="12.75">
      <c r="A19" s="22" t="s">
        <v>33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8"/>
      <c r="R19" s="11" t="s">
        <v>34</v>
      </c>
      <c r="S19" s="11" t="s">
        <v>32</v>
      </c>
      <c r="T19" s="9" t="s">
        <v>35</v>
      </c>
    </row>
    <row r="20" spans="1:20" ht="12.75">
      <c r="A20" s="16" t="s">
        <v>26</v>
      </c>
      <c r="B20" s="17">
        <v>3.0005403512266775</v>
      </c>
      <c r="C20" s="17">
        <v>2.9962086342860013</v>
      </c>
      <c r="D20" s="17">
        <v>2.992299749084409</v>
      </c>
      <c r="E20" s="17">
        <v>2.9906699711108224</v>
      </c>
      <c r="F20" s="17">
        <v>2.9926019804649466</v>
      </c>
      <c r="G20" s="17">
        <v>2.987899702155855</v>
      </c>
      <c r="H20" s="17">
        <v>2.9984965422804817</v>
      </c>
      <c r="I20" s="17">
        <v>2.992843188527513</v>
      </c>
      <c r="J20" s="17">
        <v>2.99611412907936</v>
      </c>
      <c r="K20" s="17">
        <v>2.9946570559351677</v>
      </c>
      <c r="L20" s="17">
        <v>2.9876563096249753</v>
      </c>
      <c r="M20" s="17">
        <v>2.9930906316078634</v>
      </c>
      <c r="N20" s="17">
        <v>3.0041968449129848</v>
      </c>
      <c r="O20" s="17">
        <v>3.015158749073907</v>
      </c>
      <c r="P20" s="17">
        <v>3.019066356646123</v>
      </c>
      <c r="Q20" s="17"/>
      <c r="R20" s="17">
        <f>AVERAGE(B20:P20)</f>
        <v>2.9974333464011385</v>
      </c>
      <c r="S20" s="17">
        <f>STDEV(B20:P20)</f>
        <v>0.009147609199809052</v>
      </c>
      <c r="T20" s="39">
        <v>3</v>
      </c>
    </row>
    <row r="21" spans="1:20" ht="12.75">
      <c r="A21" s="18" t="s">
        <v>25</v>
      </c>
      <c r="B21" s="19">
        <v>1.8456789381067584</v>
      </c>
      <c r="C21" s="19">
        <v>1.8589274636943316</v>
      </c>
      <c r="D21" s="19">
        <v>1.8581111982514797</v>
      </c>
      <c r="E21" s="19">
        <v>1.848987353330647</v>
      </c>
      <c r="F21" s="19">
        <v>1.850727470564119</v>
      </c>
      <c r="G21" s="19">
        <v>1.8504070922086593</v>
      </c>
      <c r="H21" s="19">
        <v>1.8431679562780048</v>
      </c>
      <c r="I21" s="19">
        <v>1.8449960181774767</v>
      </c>
      <c r="J21" s="19">
        <v>1.8402827373141417</v>
      </c>
      <c r="K21" s="19">
        <v>1.819996644300967</v>
      </c>
      <c r="L21" s="19">
        <v>1.8408138200194948</v>
      </c>
      <c r="M21" s="19">
        <v>1.8367503929662694</v>
      </c>
      <c r="N21" s="19">
        <v>1.8316240668612978</v>
      </c>
      <c r="O21" s="19">
        <v>1.8511790578422003</v>
      </c>
      <c r="P21" s="19">
        <v>1.8331950989281118</v>
      </c>
      <c r="Q21" s="19"/>
      <c r="R21" s="19">
        <f>AVERAGE(B21:P21)</f>
        <v>1.8436563539229307</v>
      </c>
      <c r="S21" s="19">
        <f>STDEV(B21:P21)</f>
        <v>0.010385451419479436</v>
      </c>
      <c r="T21" s="40">
        <v>1.85</v>
      </c>
    </row>
    <row r="22" spans="1:20" ht="12.75">
      <c r="A22" s="18" t="s">
        <v>74</v>
      </c>
      <c r="B22" s="19">
        <f>2-B21-B23</f>
        <v>0.13936651376679715</v>
      </c>
      <c r="C22" s="19">
        <f aca="true" t="shared" si="1" ref="C22:P22">2-C21-C23</f>
        <v>0.12790288514723597</v>
      </c>
      <c r="D22" s="19">
        <f t="shared" si="1"/>
        <v>0.12296497998702577</v>
      </c>
      <c r="E22" s="19">
        <f t="shared" si="1"/>
        <v>0.13661452849718367</v>
      </c>
      <c r="F22" s="19">
        <f t="shared" si="1"/>
        <v>0.13148021121547662</v>
      </c>
      <c r="G22" s="19">
        <f t="shared" si="1"/>
        <v>0.1380880283165046</v>
      </c>
      <c r="H22" s="19">
        <f t="shared" si="1"/>
        <v>0.1395665493780709</v>
      </c>
      <c r="I22" s="19">
        <f t="shared" si="1"/>
        <v>0.14115756462406243</v>
      </c>
      <c r="J22" s="19">
        <f t="shared" si="1"/>
        <v>0.15335916382270964</v>
      </c>
      <c r="K22" s="19">
        <f t="shared" si="1"/>
        <v>0.15512915826772766</v>
      </c>
      <c r="L22" s="19">
        <f t="shared" si="1"/>
        <v>0.14882998123777405</v>
      </c>
      <c r="M22" s="19">
        <f t="shared" si="1"/>
        <v>0.1540509030995831</v>
      </c>
      <c r="N22" s="19">
        <f t="shared" si="1"/>
        <v>0.15917130255877054</v>
      </c>
      <c r="O22" s="19">
        <f t="shared" si="1"/>
        <v>0.14249061861976853</v>
      </c>
      <c r="P22" s="19">
        <f t="shared" si="1"/>
        <v>0.1639274029030926</v>
      </c>
      <c r="Q22" s="18"/>
      <c r="R22" s="19">
        <f>AVERAGE(B22:P22)</f>
        <v>0.14360665276278556</v>
      </c>
      <c r="S22" s="19">
        <f>STDEV(B22:P22)</f>
        <v>0.01183235181758349</v>
      </c>
      <c r="T22" s="41">
        <v>0.15</v>
      </c>
    </row>
    <row r="23" spans="1:20" ht="12.75">
      <c r="A23" s="18" t="s">
        <v>28</v>
      </c>
      <c r="B23" s="19">
        <v>0.014954548126444424</v>
      </c>
      <c r="C23" s="19">
        <v>0.013169651158432424</v>
      </c>
      <c r="D23" s="19">
        <v>0.018923821761494486</v>
      </c>
      <c r="E23" s="19">
        <v>0.014398118172169435</v>
      </c>
      <c r="F23" s="19">
        <v>0.017792318220404366</v>
      </c>
      <c r="G23" s="19">
        <v>0.011504879474836107</v>
      </c>
      <c r="H23" s="19">
        <v>0.01726549434392433</v>
      </c>
      <c r="I23" s="19">
        <v>0.013846417198460867</v>
      </c>
      <c r="J23" s="19">
        <v>0.00635809886314864</v>
      </c>
      <c r="K23" s="19">
        <v>0.024874197431305374</v>
      </c>
      <c r="L23" s="19">
        <v>0.010356198742731176</v>
      </c>
      <c r="M23" s="19">
        <v>0.009198703934147484</v>
      </c>
      <c r="N23" s="19">
        <v>0.009204630579931716</v>
      </c>
      <c r="O23" s="19">
        <v>0.006330323538031199</v>
      </c>
      <c r="P23" s="19">
        <v>0.002877498168795553</v>
      </c>
      <c r="Q23" s="19"/>
      <c r="R23" s="19">
        <f>AVERAGE(B23:P23)</f>
        <v>0.012736993314283835</v>
      </c>
      <c r="S23" s="19">
        <f>STDEV(B23:P23)</f>
        <v>0.005681271379926226</v>
      </c>
      <c r="T23" s="40" t="s">
        <v>73</v>
      </c>
    </row>
    <row r="24" spans="1:20" ht="12.75">
      <c r="A24" s="18" t="s">
        <v>27</v>
      </c>
      <c r="B24" s="19">
        <v>2.880663139649102</v>
      </c>
      <c r="C24" s="19">
        <v>2.874259645699765</v>
      </c>
      <c r="D24" s="19">
        <v>2.86548511003731</v>
      </c>
      <c r="E24" s="19">
        <v>2.8909813308913987</v>
      </c>
      <c r="F24" s="19">
        <v>2.870419260176592</v>
      </c>
      <c r="G24" s="19">
        <v>2.9006745335417343</v>
      </c>
      <c r="H24" s="19">
        <v>2.885652885113616</v>
      </c>
      <c r="I24" s="19">
        <v>2.896869657790145</v>
      </c>
      <c r="J24" s="19">
        <v>2.893210355765501</v>
      </c>
      <c r="K24" s="19">
        <v>2.901284440704685</v>
      </c>
      <c r="L24" s="19">
        <v>2.90445897643834</v>
      </c>
      <c r="M24" s="19">
        <v>2.909682005628185</v>
      </c>
      <c r="N24" s="19">
        <v>2.905000974235437</v>
      </c>
      <c r="O24" s="19">
        <v>2.88057137987126</v>
      </c>
      <c r="P24" s="19">
        <v>2.891306773349487</v>
      </c>
      <c r="Q24" s="19"/>
      <c r="R24" s="19">
        <f>AVERAGE(B24:P24)</f>
        <v>2.89003469792617</v>
      </c>
      <c r="S24" s="19">
        <f>STDEV(B24:P24)</f>
        <v>0.013496097937628454</v>
      </c>
      <c r="T24" s="40">
        <v>2.85</v>
      </c>
    </row>
    <row r="25" spans="1:20" ht="12.75">
      <c r="A25" s="18" t="s">
        <v>75</v>
      </c>
      <c r="B25" s="19">
        <f>B29-B22</f>
        <v>0.15543342719962133</v>
      </c>
      <c r="C25" s="19">
        <f>C29-C22</f>
        <v>0.16430076785596676</v>
      </c>
      <c r="D25" s="19">
        <f>D29-D22</f>
        <v>0.17350067063192115</v>
      </c>
      <c r="E25" s="19">
        <f>E29-E22</f>
        <v>0.16433253015572655</v>
      </c>
      <c r="F25" s="19">
        <f>F29-F22</f>
        <v>0.17162330415827828</v>
      </c>
      <c r="G25" s="19">
        <f>G29-G22</f>
        <v>0.15802641341841264</v>
      </c>
      <c r="H25" s="19">
        <f>H29-H22</f>
        <v>0.15668816759431797</v>
      </c>
      <c r="I25" s="19">
        <f>I29-I22</f>
        <v>0.15390256101184935</v>
      </c>
      <c r="J25" s="19">
        <f>J29-J22</f>
        <v>0.16088698978057375</v>
      </c>
      <c r="K25" s="19">
        <f>K29-K22</f>
        <v>0.1516497662696819</v>
      </c>
      <c r="L25" s="19">
        <f>L29-L22</f>
        <v>0.1710038464104662</v>
      </c>
      <c r="M25" s="19">
        <f>M29-M22</f>
        <v>0.16107209356829547</v>
      </c>
      <c r="N25" s="19">
        <f>N29-N22</f>
        <v>0.14400220074980707</v>
      </c>
      <c r="O25" s="19">
        <f>O29-O22</f>
        <v>0.1396712556171032</v>
      </c>
      <c r="P25" s="19">
        <f>P29-P22</f>
        <v>0.1329584834786106</v>
      </c>
      <c r="Q25" s="19"/>
      <c r="R25" s="19">
        <f>AVERAGE(B25:P25)</f>
        <v>0.15727016519337547</v>
      </c>
      <c r="S25" s="19">
        <f>STDEV(B25:P25)</f>
        <v>0.011676993878097518</v>
      </c>
      <c r="T25" s="40">
        <v>0.15</v>
      </c>
    </row>
    <row r="26" spans="1:20" ht="12.75">
      <c r="A26" s="18" t="s">
        <v>24</v>
      </c>
      <c r="B26" s="19">
        <v>0.01367918630242274</v>
      </c>
      <c r="C26" s="19">
        <v>0.012482977627748604</v>
      </c>
      <c r="D26" s="19">
        <v>0.013638142586932224</v>
      </c>
      <c r="E26" s="19">
        <v>0.014838436720620221</v>
      </c>
      <c r="F26" s="19">
        <v>0.014787449263229783</v>
      </c>
      <c r="G26" s="19">
        <v>0.014820897427736174</v>
      </c>
      <c r="H26" s="19">
        <v>0.014827918378467376</v>
      </c>
      <c r="I26" s="19">
        <v>0.011434185743496326</v>
      </c>
      <c r="J26" s="19">
        <v>0.014892136741907288</v>
      </c>
      <c r="K26" s="19">
        <v>0.011464620757983811</v>
      </c>
      <c r="L26" s="19">
        <v>0.007981876112941799</v>
      </c>
      <c r="M26" s="19">
        <v>0.010254824669165804</v>
      </c>
      <c r="N26" s="19">
        <v>0.007981113594573028</v>
      </c>
      <c r="O26" s="19">
        <v>0.011405446547899723</v>
      </c>
      <c r="P26" s="19">
        <v>0.01026518150142553</v>
      </c>
      <c r="Q26" s="19"/>
      <c r="R26" s="19">
        <f>AVERAGE(B26:P26)</f>
        <v>0.012316959598436695</v>
      </c>
      <c r="S26" s="19">
        <f>STDEV(B26:P26)</f>
        <v>0.002444927701801984</v>
      </c>
      <c r="T26" s="19" t="s">
        <v>73</v>
      </c>
    </row>
    <row r="27" spans="1:20" ht="12.75">
      <c r="A27" s="20" t="s">
        <v>23</v>
      </c>
      <c r="B27" s="21">
        <f>SUM(B20:B26)</f>
        <v>8.050316104377822</v>
      </c>
      <c r="C27" s="21">
        <f>SUM(C20:C26)</f>
        <v>8.047252025469481</v>
      </c>
      <c r="D27" s="21">
        <f>SUM(D20:D26)</f>
        <v>8.044923672340571</v>
      </c>
      <c r="E27" s="21">
        <f>SUM(E20:E26)</f>
        <v>8.060822268878567</v>
      </c>
      <c r="F27" s="21">
        <f>SUM(F20:F26)</f>
        <v>8.049431994063045</v>
      </c>
      <c r="G27" s="21">
        <f>SUM(G20:G26)</f>
        <v>8.061421546543738</v>
      </c>
      <c r="H27" s="21">
        <f>SUM(H20:H26)</f>
        <v>8.055665513366883</v>
      </c>
      <c r="I27" s="21">
        <f>SUM(I20:I26)</f>
        <v>8.055049593073004</v>
      </c>
      <c r="J27" s="21">
        <f>SUM(J20:J26)</f>
        <v>8.065103611367343</v>
      </c>
      <c r="K27" s="21">
        <f>SUM(K20:K26)</f>
        <v>8.059055883667519</v>
      </c>
      <c r="L27" s="21">
        <f>SUM(L20:L26)</f>
        <v>8.071101008586723</v>
      </c>
      <c r="M27" s="21">
        <f>SUM(M20:M26)</f>
        <v>8.074099555473511</v>
      </c>
      <c r="N27" s="21">
        <f>SUM(N20:N26)</f>
        <v>8.061181133492802</v>
      </c>
      <c r="O27" s="21">
        <f>SUM(O20:O26)</f>
        <v>8.046806831110167</v>
      </c>
      <c r="P27" s="21">
        <f>SUM(P20:P26)</f>
        <v>8.053596794975647</v>
      </c>
      <c r="Q27" s="21"/>
      <c r="R27" s="21">
        <f>AVERAGE(B27:P27)</f>
        <v>8.05705516911912</v>
      </c>
      <c r="S27" s="21">
        <f>STDEV(B27:P27)</f>
        <v>0.008769271680880283</v>
      </c>
      <c r="T27" s="21" t="s">
        <v>73</v>
      </c>
    </row>
    <row r="28" spans="2:20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1" t="s">
        <v>76</v>
      </c>
      <c r="B29" s="10">
        <v>0.2947999409664185</v>
      </c>
      <c r="C29" s="10">
        <v>0.2922036530032027</v>
      </c>
      <c r="D29" s="10">
        <v>0.2964656506189469</v>
      </c>
      <c r="E29" s="10">
        <v>0.3009470586529102</v>
      </c>
      <c r="F29" s="10">
        <v>0.3031035153737549</v>
      </c>
      <c r="G29" s="10">
        <v>0.29611444173491724</v>
      </c>
      <c r="H29" s="10">
        <v>0.29625471697238887</v>
      </c>
      <c r="I29" s="10">
        <v>0.2950601256359118</v>
      </c>
      <c r="J29" s="10">
        <v>0.3142461536032834</v>
      </c>
      <c r="K29" s="10">
        <v>0.30677892453740957</v>
      </c>
      <c r="L29" s="10">
        <v>0.31983382764824025</v>
      </c>
      <c r="M29" s="10">
        <v>0.3151229966678786</v>
      </c>
      <c r="N29" s="10">
        <v>0.3031735033085776</v>
      </c>
      <c r="O29" s="10">
        <v>0.2821618742368717</v>
      </c>
      <c r="P29" s="10">
        <v>0.2968858863817032</v>
      </c>
      <c r="Q29" s="10"/>
      <c r="R29" s="10">
        <f>AVERAGE(B29:P29)</f>
        <v>0.300876817956161</v>
      </c>
      <c r="S29" s="10">
        <f>STDEV(B29:P29)</f>
        <v>0.009862623998667377</v>
      </c>
      <c r="T29" s="10"/>
    </row>
    <row r="32" spans="1:17" s="24" customFormat="1" ht="20.25">
      <c r="A32" s="38" t="s">
        <v>42</v>
      </c>
      <c r="B32" s="38"/>
      <c r="C32" s="38"/>
      <c r="D32" s="12" t="s">
        <v>77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4" customFormat="1" ht="23.25">
      <c r="A33" s="24" t="s">
        <v>43</v>
      </c>
      <c r="D33" s="13" t="s">
        <v>78</v>
      </c>
      <c r="E33" s="35"/>
      <c r="F33" s="35"/>
      <c r="G33" s="35"/>
      <c r="H33" s="35"/>
      <c r="I33" s="35"/>
      <c r="J33" s="35"/>
      <c r="K33" s="35"/>
      <c r="L33" s="35" t="s">
        <v>81</v>
      </c>
      <c r="M33" s="35"/>
      <c r="N33" s="35"/>
      <c r="O33" s="35"/>
      <c r="P33" s="35"/>
      <c r="Q33" s="35"/>
    </row>
    <row r="34" spans="1:8" ht="6" customHeight="1">
      <c r="A34" s="36"/>
      <c r="B34" s="36"/>
      <c r="C34" s="36"/>
      <c r="D34" s="36"/>
      <c r="E34" s="36"/>
      <c r="F34" s="36"/>
      <c r="G34" s="36"/>
      <c r="H34" s="36"/>
    </row>
    <row r="35" spans="1:8" ht="6" customHeight="1">
      <c r="A35" s="25"/>
      <c r="B35" s="25"/>
      <c r="C35" s="25"/>
      <c r="D35" s="25"/>
      <c r="E35" s="25"/>
      <c r="F35" s="25"/>
      <c r="G35" s="25"/>
      <c r="H35" s="25"/>
    </row>
    <row r="36" spans="10:17" ht="12.75">
      <c r="J36" s="26"/>
      <c r="K36" s="26"/>
      <c r="L36" s="26" t="s">
        <v>44</v>
      </c>
      <c r="M36" s="26"/>
      <c r="N36" s="26"/>
      <c r="O36" s="8"/>
      <c r="P36" s="26"/>
      <c r="Q36" s="27"/>
    </row>
    <row r="37" spans="1:16" ht="12.75">
      <c r="A37" s="1" t="s">
        <v>45</v>
      </c>
      <c r="H37" s="28" t="s">
        <v>46</v>
      </c>
      <c r="I37" s="28" t="s">
        <v>47</v>
      </c>
      <c r="J37" s="28" t="s">
        <v>48</v>
      </c>
      <c r="K37" s="28" t="s">
        <v>49</v>
      </c>
      <c r="L37" s="28" t="s">
        <v>50</v>
      </c>
      <c r="M37" s="28" t="s">
        <v>51</v>
      </c>
      <c r="N37" s="28" t="s">
        <v>52</v>
      </c>
      <c r="O37" s="43"/>
      <c r="P37" s="29" t="s">
        <v>53</v>
      </c>
    </row>
    <row r="38" spans="1:16" ht="12.75">
      <c r="A38" s="1" t="s">
        <v>54</v>
      </c>
      <c r="H38" s="30" t="s">
        <v>55</v>
      </c>
      <c r="I38" s="30" t="s">
        <v>26</v>
      </c>
      <c r="J38" s="30" t="s">
        <v>56</v>
      </c>
      <c r="K38" s="30">
        <v>20</v>
      </c>
      <c r="L38" s="30">
        <v>10</v>
      </c>
      <c r="M38" s="30">
        <v>600</v>
      </c>
      <c r="N38" s="30">
        <v>-600</v>
      </c>
      <c r="P38" s="31" t="s">
        <v>67</v>
      </c>
    </row>
    <row r="39" spans="1:16" ht="12.75">
      <c r="A39" s="1" t="s">
        <v>57</v>
      </c>
      <c r="H39" s="30" t="s">
        <v>55</v>
      </c>
      <c r="I39" s="30" t="s">
        <v>24</v>
      </c>
      <c r="J39" s="30" t="s">
        <v>56</v>
      </c>
      <c r="K39" s="30">
        <v>20</v>
      </c>
      <c r="L39" s="30">
        <v>10</v>
      </c>
      <c r="M39" s="30">
        <v>600</v>
      </c>
      <c r="N39" s="30">
        <v>-600</v>
      </c>
      <c r="P39" s="31" t="s">
        <v>67</v>
      </c>
    </row>
    <row r="40" spans="1:16" ht="12.75">
      <c r="A40" s="1" t="s">
        <v>58</v>
      </c>
      <c r="H40" s="30" t="s">
        <v>55</v>
      </c>
      <c r="I40" s="30" t="s">
        <v>25</v>
      </c>
      <c r="J40" s="30" t="s">
        <v>56</v>
      </c>
      <c r="K40" s="30">
        <v>20</v>
      </c>
      <c r="L40" s="30">
        <v>10</v>
      </c>
      <c r="M40" s="30">
        <v>600</v>
      </c>
      <c r="N40" s="30">
        <v>-600</v>
      </c>
      <c r="P40" s="31" t="s">
        <v>66</v>
      </c>
    </row>
    <row r="41" spans="1:16" ht="12.75">
      <c r="A41" s="1" t="s">
        <v>63</v>
      </c>
      <c r="D41" s="32"/>
      <c r="H41" s="30" t="s">
        <v>59</v>
      </c>
      <c r="I41" s="30" t="s">
        <v>27</v>
      </c>
      <c r="J41" s="30" t="s">
        <v>56</v>
      </c>
      <c r="K41" s="30">
        <v>20</v>
      </c>
      <c r="L41" s="30">
        <v>10</v>
      </c>
      <c r="M41" s="30">
        <v>600</v>
      </c>
      <c r="N41" s="30">
        <v>-600</v>
      </c>
      <c r="P41" s="31" t="s">
        <v>68</v>
      </c>
    </row>
    <row r="42" spans="8:16" ht="12.75">
      <c r="H42" s="30" t="s">
        <v>59</v>
      </c>
      <c r="I42" s="30" t="s">
        <v>29</v>
      </c>
      <c r="J42" s="30" t="s">
        <v>56</v>
      </c>
      <c r="K42" s="30">
        <v>20</v>
      </c>
      <c r="L42" s="30">
        <v>10</v>
      </c>
      <c r="M42" s="30">
        <v>600</v>
      </c>
      <c r="N42" s="30">
        <v>-600</v>
      </c>
      <c r="P42" s="31" t="s">
        <v>69</v>
      </c>
    </row>
    <row r="43" spans="1:16" ht="12.75">
      <c r="A43" s="1" t="s">
        <v>60</v>
      </c>
      <c r="H43" s="30" t="s">
        <v>62</v>
      </c>
      <c r="I43" s="30" t="s">
        <v>30</v>
      </c>
      <c r="J43" s="30" t="s">
        <v>56</v>
      </c>
      <c r="K43" s="30">
        <v>20</v>
      </c>
      <c r="L43" s="30">
        <v>10</v>
      </c>
      <c r="M43" s="30">
        <v>500</v>
      </c>
      <c r="N43" s="30">
        <v>-500</v>
      </c>
      <c r="P43" s="31" t="s">
        <v>70</v>
      </c>
    </row>
    <row r="44" spans="1:16" ht="12.75">
      <c r="A44" s="1" t="s">
        <v>64</v>
      </c>
      <c r="H44" s="30" t="s">
        <v>62</v>
      </c>
      <c r="I44" s="30" t="s">
        <v>31</v>
      </c>
      <c r="J44" s="30" t="s">
        <v>56</v>
      </c>
      <c r="K44" s="30">
        <v>20</v>
      </c>
      <c r="L44" s="30">
        <v>10</v>
      </c>
      <c r="M44" s="30">
        <v>500</v>
      </c>
      <c r="N44" s="30">
        <v>-500</v>
      </c>
      <c r="P44" s="31" t="s">
        <v>71</v>
      </c>
    </row>
    <row r="45" spans="1:16" ht="12.75">
      <c r="A45" s="1" t="s">
        <v>61</v>
      </c>
      <c r="H45" s="33" t="s">
        <v>62</v>
      </c>
      <c r="I45" s="33" t="s">
        <v>28</v>
      </c>
      <c r="J45" s="33" t="s">
        <v>56</v>
      </c>
      <c r="K45" s="33">
        <v>20</v>
      </c>
      <c r="L45" s="33">
        <v>10</v>
      </c>
      <c r="M45" s="33">
        <v>0</v>
      </c>
      <c r="N45" s="33">
        <v>-500</v>
      </c>
      <c r="P45" s="34" t="s">
        <v>72</v>
      </c>
    </row>
    <row r="46" ht="12.75">
      <c r="A46" s="1" t="s">
        <v>65</v>
      </c>
    </row>
    <row r="49" spans="5:9" ht="18.75">
      <c r="E49" s="13"/>
      <c r="F49" s="13"/>
      <c r="G49" s="13"/>
      <c r="H49" s="13"/>
      <c r="I49" s="13"/>
    </row>
    <row r="50" spans="2:2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mergeCells count="3">
    <mergeCell ref="A34:H34"/>
    <mergeCell ref="A2:T2"/>
    <mergeCell ref="A32:C32"/>
  </mergeCells>
  <printOptions/>
  <pageMargins left="0.75" right="0.75" top="0.48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2006-07-18T21:30:29Z</cp:lastPrinted>
  <dcterms:created xsi:type="dcterms:W3CDTF">2006-07-18T21:30:53Z</dcterms:created>
  <dcterms:modified xsi:type="dcterms:W3CDTF">2008-03-28T18:14:29Z</dcterms:modified>
  <cp:category/>
  <cp:version/>
  <cp:contentType/>
  <cp:contentStatus/>
</cp:coreProperties>
</file>