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024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<sst xmlns="http://schemas.openxmlformats.org/spreadsheetml/2006/main" count="110" uniqueCount="74">
  <si>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grossular60444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</si>
  <si>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</si>
  <si>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</si>
  <si>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</si>
  <si>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</si>
  <si>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</si>
  <si>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</si>
  <si>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</si>
  <si>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</si>
  <si>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</si>
  <si>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</si>
  <si>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</si>
  <si>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</si>
  <si>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</si>
  <si>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</si>
  <si>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</si>
  <si>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Average</t>
  </si>
  <si>
    <t>Al2O3</t>
  </si>
  <si>
    <t>SiO2</t>
  </si>
  <si>
    <t>CaO</t>
  </si>
  <si>
    <t>TiO2</t>
  </si>
  <si>
    <t>MnO</t>
  </si>
  <si>
    <t>Totals</t>
  </si>
  <si>
    <t>Mg</t>
  </si>
  <si>
    <t>Al</t>
  </si>
  <si>
    <t>Si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</si>
  <si>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</si>
  <si>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</si>
  <si>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</si>
  <si>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</si>
  <si>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</si>
  <si>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</si>
  <si>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</si>
  <si>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</si>
  <si>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</si>
  <si>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</si>
  <si>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</si>
  <si>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</si>
  <si>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</si>
  <si>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</si>
  <si>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</si>
  <si>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</si>
  <si>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pyrope-s</t>
  </si>
  <si>
    <t>PET</t>
  </si>
  <si>
    <t>diopside</t>
  </si>
  <si>
    <t>chrom-s</t>
  </si>
  <si>
    <t>LIF</t>
  </si>
  <si>
    <t>rutile1</t>
  </si>
  <si>
    <t>rhod-791</t>
  </si>
  <si>
    <t>fayalite</t>
  </si>
  <si>
    <t>Analysis</t>
  </si>
  <si>
    <t>StDev</t>
  </si>
  <si>
    <t>Cation numbers normalized to 12 Oxygens</t>
  </si>
  <si>
    <t>Fe2O3</t>
  </si>
  <si>
    <t>Electron Microprobe Data</t>
  </si>
  <si>
    <r>
      <t xml:space="preserve">Mineral:  </t>
    </r>
    <r>
      <rPr>
        <b/>
        <sz val="12"/>
        <rFont val="Times New Roman"/>
        <family val="1"/>
      </rPr>
      <t>Grossular</t>
    </r>
  </si>
  <si>
    <r>
      <t xml:space="preserve">Locality: </t>
    </r>
    <r>
      <rPr>
        <sz val="12"/>
        <rFont val="Times New Roman"/>
        <family val="1"/>
      </rPr>
      <t>Pakistan(?)</t>
    </r>
  </si>
  <si>
    <t>Weight Percents</t>
  </si>
  <si>
    <r>
      <t xml:space="preserve">Rruff ID: </t>
    </r>
    <r>
      <rPr>
        <b/>
        <sz val="12"/>
        <rFont val="Times New Roman"/>
        <family val="1"/>
      </rPr>
      <t>R060444</t>
    </r>
  </si>
  <si>
    <t>Ideal Chemistry:</t>
  </si>
  <si>
    <t>Calculated Chemistry:</t>
  </si>
  <si>
    <t>Microprobe Calibration Data</t>
  </si>
  <si>
    <t>Instrument: Cameca SX50</t>
  </si>
  <si>
    <t>Sample Voltage: 15 kV</t>
  </si>
  <si>
    <t>Acceleration Current: 20 nA</t>
  </si>
  <si>
    <t>Beam Size: Spot</t>
  </si>
  <si>
    <t>Date of Analysis: 6/24/2006</t>
  </si>
  <si>
    <t xml:space="preserve"> </t>
  </si>
  <si>
    <t>IVAl</t>
  </si>
  <si>
    <t>Al tot</t>
  </si>
  <si>
    <t>Total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</si>
  <si>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</si>
  <si>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r>
      <t>(Ca</t>
    </r>
    <r>
      <rPr>
        <vertAlign val="subscript"/>
        <sz val="14"/>
        <rFont val="Times New Roman"/>
        <family val="1"/>
      </rPr>
      <t>2.98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1.84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((Si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</si>
  <si>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in formula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</si>
</sst>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15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11" fillId="0" borderId="0" xfId="0" applyNumberFormat="1" applyFont="1" applyFill="1" applyAlignment="1" quotePrefix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"/>
  <sheetViews>
    <sheetView tabSelected="1" workbookViewId="0" topLeftCell="A1">
      <selection activeCell="D34" sqref="D34"/>
    </sheetView>
  </sheetViews>
  <sheetFormatPr defaultColWidth="9.00390625" defaultRowHeight="13.5"/>
  <cols>
    <col min="1" max="1" width="9.00390625" style="1" customWidth="1"/>
    <col min="2" max="16" width="5.625" style="1" customWidth="1"/>
    <col min="17" max="17" width="3.00390625" style="1" customWidth="1"/>
    <col min="18" max="18" width="6.25390625" style="1" customWidth="1"/>
    <col min="19" max="19" width="5.375" style="1" customWidth="1"/>
    <col min="20" max="20" width="5.125" style="1" customWidth="1"/>
    <col min="21" max="22" width="6.125" style="1" customWidth="1"/>
    <col min="23" max="16384" width="9.00390625" style="1" customWidth="1"/>
  </cols>
  <sheetData>
    <row r="2" spans="1:20" ht="13.5" customHeight="1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4" s="14" customFormat="1" ht="15.75">
      <c r="A4" s="14" t="s">
        <v>58</v>
      </c>
      <c r="D4" s="14" t="s">
        <v>55</v>
      </c>
    </row>
    <row r="5" spans="1:2" s="14" customFormat="1" ht="15.75">
      <c r="A5" s="15" t="s">
        <v>56</v>
      </c>
      <c r="B5" s="15"/>
    </row>
    <row r="6" spans="1:18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17" t="s">
        <v>57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8"/>
      <c r="Q7" s="18"/>
      <c r="R7" s="18"/>
    </row>
    <row r="8" ht="12.75">
      <c r="A8" s="1" t="s">
        <v>0</v>
      </c>
    </row>
    <row r="9" spans="1:20" ht="12.75">
      <c r="A9" s="4" t="s">
        <v>50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5" t="s">
        <v>14</v>
      </c>
      <c r="P9" s="5" t="s">
        <v>15</v>
      </c>
      <c r="Q9" s="5"/>
      <c r="R9" s="5" t="s">
        <v>16</v>
      </c>
      <c r="S9" s="5" t="s">
        <v>51</v>
      </c>
      <c r="T9" s="2"/>
    </row>
    <row r="10" spans="1:19" ht="12.75">
      <c r="A10" s="6" t="s">
        <v>18</v>
      </c>
      <c r="B10" s="7">
        <v>39.54</v>
      </c>
      <c r="C10" s="7">
        <v>39.24</v>
      </c>
      <c r="D10" s="7">
        <v>39.7</v>
      </c>
      <c r="E10" s="7">
        <v>39.61</v>
      </c>
      <c r="F10" s="7">
        <v>39.61</v>
      </c>
      <c r="G10" s="7">
        <v>39.69</v>
      </c>
      <c r="H10" s="7">
        <v>39.46</v>
      </c>
      <c r="I10" s="7">
        <v>39.78</v>
      </c>
      <c r="J10" s="7">
        <v>39.65</v>
      </c>
      <c r="K10" s="7">
        <v>39.71</v>
      </c>
      <c r="L10" s="7">
        <v>39.66</v>
      </c>
      <c r="M10" s="7">
        <v>39.27</v>
      </c>
      <c r="N10" s="7">
        <v>39.41</v>
      </c>
      <c r="O10" s="7">
        <v>39.4</v>
      </c>
      <c r="P10" s="7">
        <v>39.61</v>
      </c>
      <c r="Q10" s="7"/>
      <c r="R10" s="7">
        <f>AVERAGE(B10:P10)</f>
        <v>39.556</v>
      </c>
      <c r="S10" s="7">
        <f>STDEV(B10:P10)</f>
        <v>0.1642645949156852</v>
      </c>
    </row>
    <row r="11" spans="1:19" ht="12.75">
      <c r="A11" s="8" t="s">
        <v>20</v>
      </c>
      <c r="B11" s="9">
        <v>0.46</v>
      </c>
      <c r="C11" s="9">
        <v>0.49</v>
      </c>
      <c r="D11" s="9">
        <v>0.32</v>
      </c>
      <c r="E11" s="9">
        <v>0.54</v>
      </c>
      <c r="F11" s="9">
        <v>0.55</v>
      </c>
      <c r="G11" s="9">
        <v>0.49</v>
      </c>
      <c r="H11" s="9">
        <v>0.5</v>
      </c>
      <c r="I11" s="9">
        <v>0.62</v>
      </c>
      <c r="J11" s="9">
        <v>0.52</v>
      </c>
      <c r="K11" s="9">
        <v>0.44</v>
      </c>
      <c r="L11" s="9">
        <v>0.52</v>
      </c>
      <c r="M11" s="9">
        <v>0.71</v>
      </c>
      <c r="N11" s="9">
        <v>0.56</v>
      </c>
      <c r="O11" s="9">
        <v>0.59</v>
      </c>
      <c r="P11" s="9">
        <v>0.55</v>
      </c>
      <c r="Q11" s="9"/>
      <c r="R11" s="9">
        <f aca="true" t="shared" si="0" ref="R11:R17">AVERAGE(B11:P11)</f>
        <v>0.524</v>
      </c>
      <c r="S11" s="9">
        <f aca="true" t="shared" si="1" ref="S11:S17">STDEV(B11:P11)</f>
        <v>0.08732533587518716</v>
      </c>
    </row>
    <row r="12" spans="1:19" ht="12.75">
      <c r="A12" s="8" t="s">
        <v>17</v>
      </c>
      <c r="B12" s="9">
        <v>21.35</v>
      </c>
      <c r="C12" s="9">
        <v>21.56</v>
      </c>
      <c r="D12" s="9">
        <v>21.41</v>
      </c>
      <c r="E12" s="9">
        <v>20.73</v>
      </c>
      <c r="F12" s="9">
        <v>20.79</v>
      </c>
      <c r="G12" s="9">
        <v>20.85</v>
      </c>
      <c r="H12" s="9">
        <v>20.8</v>
      </c>
      <c r="I12" s="9">
        <v>20.78</v>
      </c>
      <c r="J12" s="9">
        <v>20.81</v>
      </c>
      <c r="K12" s="9">
        <v>20.57</v>
      </c>
      <c r="L12" s="9">
        <v>20.89</v>
      </c>
      <c r="M12" s="9">
        <v>20.87</v>
      </c>
      <c r="N12" s="9">
        <v>20.85</v>
      </c>
      <c r="O12" s="9">
        <v>20.82</v>
      </c>
      <c r="P12" s="9">
        <v>20.75</v>
      </c>
      <c r="Q12" s="9"/>
      <c r="R12" s="9">
        <f t="shared" si="0"/>
        <v>20.922000000000004</v>
      </c>
      <c r="S12" s="9">
        <f t="shared" si="1"/>
        <v>0.28135386970819204</v>
      </c>
    </row>
    <row r="13" spans="1:19" ht="12.75">
      <c r="A13" s="8" t="s">
        <v>53</v>
      </c>
      <c r="B13" s="9">
        <v>2.088</v>
      </c>
      <c r="C13" s="9">
        <v>2.034</v>
      </c>
      <c r="D13" s="9">
        <v>1.9260000000000002</v>
      </c>
      <c r="E13" s="9">
        <v>2.394</v>
      </c>
      <c r="F13" s="9">
        <v>2.4480000000000004</v>
      </c>
      <c r="G13" s="9">
        <v>2.394</v>
      </c>
      <c r="H13" s="9">
        <v>2.3040000000000003</v>
      </c>
      <c r="I13" s="9">
        <v>2.4120000000000004</v>
      </c>
      <c r="J13" s="9">
        <v>2.475</v>
      </c>
      <c r="K13" s="9">
        <v>2.547</v>
      </c>
      <c r="L13" s="9">
        <v>2.466</v>
      </c>
      <c r="M13" s="9">
        <v>2.367</v>
      </c>
      <c r="N13" s="9">
        <v>2.547</v>
      </c>
      <c r="O13" s="9">
        <v>2.502</v>
      </c>
      <c r="P13" s="9">
        <v>2.61</v>
      </c>
      <c r="Q13" s="9"/>
      <c r="R13" s="9">
        <f>AVERAGE(B13:P13)</f>
        <v>2.3676000000000004</v>
      </c>
      <c r="S13" s="9">
        <f>STDEV(B13:P13)</f>
        <v>0.2001352399896491</v>
      </c>
    </row>
    <row r="14" spans="1:19" ht="12.75">
      <c r="A14" s="8" t="s">
        <v>19</v>
      </c>
      <c r="B14" s="9">
        <v>36.48</v>
      </c>
      <c r="C14" s="9">
        <v>36.68</v>
      </c>
      <c r="D14" s="9">
        <v>36.58</v>
      </c>
      <c r="E14" s="9">
        <v>36.69</v>
      </c>
      <c r="F14" s="9">
        <v>36.61</v>
      </c>
      <c r="G14" s="9">
        <v>36.61</v>
      </c>
      <c r="H14" s="9">
        <v>36.53</v>
      </c>
      <c r="I14" s="9">
        <v>36.55</v>
      </c>
      <c r="J14" s="9">
        <v>36.62</v>
      </c>
      <c r="K14" s="9">
        <v>36.66</v>
      </c>
      <c r="L14" s="9">
        <v>36.65</v>
      </c>
      <c r="M14" s="9">
        <v>36.56</v>
      </c>
      <c r="N14" s="9">
        <v>36.55</v>
      </c>
      <c r="O14" s="9">
        <v>36.48</v>
      </c>
      <c r="P14" s="9">
        <v>36.66</v>
      </c>
      <c r="Q14" s="9"/>
      <c r="R14" s="9">
        <f t="shared" si="0"/>
        <v>36.59400000000001</v>
      </c>
      <c r="S14" s="9">
        <f t="shared" si="1"/>
        <v>0.06811754546164134</v>
      </c>
    </row>
    <row r="15" spans="1:19" ht="12.75">
      <c r="A15" s="8" t="s">
        <v>21</v>
      </c>
      <c r="B15" s="9">
        <v>0.25</v>
      </c>
      <c r="C15" s="9">
        <v>0.24</v>
      </c>
      <c r="D15" s="9">
        <v>0.22</v>
      </c>
      <c r="E15" s="9">
        <v>0.23</v>
      </c>
      <c r="F15" s="9">
        <v>0.31</v>
      </c>
      <c r="G15" s="9">
        <v>0.33</v>
      </c>
      <c r="H15" s="9">
        <v>0.21</v>
      </c>
      <c r="I15" s="9">
        <v>0.2</v>
      </c>
      <c r="J15" s="9">
        <v>0.23</v>
      </c>
      <c r="K15" s="9">
        <v>0.22</v>
      </c>
      <c r="L15" s="9">
        <v>0.28</v>
      </c>
      <c r="M15" s="9">
        <v>0.23</v>
      </c>
      <c r="N15" s="9">
        <v>0.22</v>
      </c>
      <c r="O15" s="9">
        <v>0.23</v>
      </c>
      <c r="P15" s="9">
        <v>0.25</v>
      </c>
      <c r="Q15" s="9"/>
      <c r="R15" s="9">
        <f t="shared" si="0"/>
        <v>0.24333333333333337</v>
      </c>
      <c r="S15" s="9">
        <f t="shared" si="1"/>
        <v>0.03657998411830166</v>
      </c>
    </row>
    <row r="16" spans="1:19" ht="4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.75">
      <c r="A17" s="10" t="s">
        <v>22</v>
      </c>
      <c r="B17" s="11">
        <f>SUM(B10:B15)</f>
        <v>100.168</v>
      </c>
      <c r="C17" s="11">
        <f aca="true" t="shared" si="2" ref="C17:P17">SUM(C10:C15)</f>
        <v>100.244</v>
      </c>
      <c r="D17" s="11">
        <f t="shared" si="2"/>
        <v>100.156</v>
      </c>
      <c r="E17" s="11">
        <f t="shared" si="2"/>
        <v>100.194</v>
      </c>
      <c r="F17" s="11">
        <f t="shared" si="2"/>
        <v>100.318</v>
      </c>
      <c r="G17" s="11">
        <f t="shared" si="2"/>
        <v>100.36399999999999</v>
      </c>
      <c r="H17" s="11">
        <f t="shared" si="2"/>
        <v>99.804</v>
      </c>
      <c r="I17" s="11">
        <f t="shared" si="2"/>
        <v>100.342</v>
      </c>
      <c r="J17" s="11">
        <f t="shared" si="2"/>
        <v>100.305</v>
      </c>
      <c r="K17" s="11">
        <f t="shared" si="2"/>
        <v>100.14699999999999</v>
      </c>
      <c r="L17" s="11">
        <f t="shared" si="2"/>
        <v>100.46600000000001</v>
      </c>
      <c r="M17" s="11">
        <f t="shared" si="2"/>
        <v>100.00700000000002</v>
      </c>
      <c r="N17" s="11">
        <f t="shared" si="2"/>
        <v>100.137</v>
      </c>
      <c r="O17" s="11">
        <f t="shared" si="2"/>
        <v>100.022</v>
      </c>
      <c r="P17" s="11">
        <f t="shared" si="2"/>
        <v>100.42999999999999</v>
      </c>
      <c r="Q17" s="11"/>
      <c r="R17" s="11">
        <f t="shared" si="0"/>
        <v>100.20693333333332</v>
      </c>
      <c r="S17" s="11">
        <f t="shared" si="1"/>
        <v>0.17574391543331805</v>
      </c>
    </row>
    <row r="18" spans="2:19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21" ht="12.75">
      <c r="A19" s="12" t="s">
        <v>52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 t="s">
        <v>16</v>
      </c>
      <c r="S19" s="5" t="s">
        <v>51</v>
      </c>
      <c r="T19" s="21" t="s">
        <v>73</v>
      </c>
      <c r="U19" s="2"/>
    </row>
    <row r="20" spans="1:20" ht="12.75">
      <c r="A20" s="6" t="s">
        <v>25</v>
      </c>
      <c r="B20" s="7">
        <v>2.979566794809835</v>
      </c>
      <c r="C20" s="7">
        <v>2.9577345430735194</v>
      </c>
      <c r="D20" s="7">
        <v>2.9896432053129502</v>
      </c>
      <c r="E20" s="7">
        <v>2.9902525273607576</v>
      </c>
      <c r="F20" s="7">
        <v>2.986725907989329</v>
      </c>
      <c r="G20" s="7">
        <v>2.9901711033192133</v>
      </c>
      <c r="H20" s="7">
        <v>2.9889374034573466</v>
      </c>
      <c r="I20" s="7">
        <v>2.9958338375538593</v>
      </c>
      <c r="J20" s="7">
        <v>2.989364898692059</v>
      </c>
      <c r="K20" s="7">
        <v>2.9997673858711247</v>
      </c>
      <c r="L20" s="7">
        <v>2.985607532583666</v>
      </c>
      <c r="M20" s="7">
        <v>2.9710619350845784</v>
      </c>
      <c r="N20" s="7">
        <v>2.9778984273916054</v>
      </c>
      <c r="O20" s="7">
        <v>2.9798125052811444</v>
      </c>
      <c r="P20" s="7">
        <v>2.984902596528633</v>
      </c>
      <c r="Q20" s="7"/>
      <c r="R20" s="36">
        <f>AVERAGE(B20:P20)</f>
        <v>2.984485373620642</v>
      </c>
      <c r="S20" s="7">
        <f>STDEV(B20:P20)</f>
        <v>0.010315777107167029</v>
      </c>
      <c r="T20" s="37">
        <v>2.97</v>
      </c>
    </row>
    <row r="21" spans="1:20" ht="12.75">
      <c r="A21" s="8" t="s">
        <v>68</v>
      </c>
      <c r="B21" s="9">
        <f>3-B20</f>
        <v>0.020433205190165005</v>
      </c>
      <c r="C21" s="9">
        <f aca="true" t="shared" si="3" ref="C21:P21">3-C20</f>
        <v>0.04226545692648065</v>
      </c>
      <c r="D21" s="9">
        <f t="shared" si="3"/>
        <v>0.010356794687049753</v>
      </c>
      <c r="E21" s="9">
        <f t="shared" si="3"/>
        <v>0.00974747263924236</v>
      </c>
      <c r="F21" s="9">
        <f t="shared" si="3"/>
        <v>0.01327409201067109</v>
      </c>
      <c r="G21" s="9">
        <f t="shared" si="3"/>
        <v>0.00982889668078668</v>
      </c>
      <c r="H21" s="9">
        <f t="shared" si="3"/>
        <v>0.011062596542653402</v>
      </c>
      <c r="I21" s="9">
        <f t="shared" si="3"/>
        <v>0.004166162446140653</v>
      </c>
      <c r="J21" s="9">
        <f t="shared" si="3"/>
        <v>0.010635101307940875</v>
      </c>
      <c r="K21" s="9">
        <f t="shared" si="3"/>
        <v>0.00023261412887531918</v>
      </c>
      <c r="L21" s="9">
        <f t="shared" si="3"/>
        <v>0.014392467416334043</v>
      </c>
      <c r="M21" s="9">
        <f t="shared" si="3"/>
        <v>0.028938064915421613</v>
      </c>
      <c r="N21" s="9">
        <f t="shared" si="3"/>
        <v>0.022101572608394626</v>
      </c>
      <c r="O21" s="9">
        <f t="shared" si="3"/>
        <v>0.020187494718855614</v>
      </c>
      <c r="P21" s="9">
        <f t="shared" si="3"/>
        <v>0.0150974034713669</v>
      </c>
      <c r="Q21" s="9"/>
      <c r="R21" s="38">
        <f>AVERAGE(B21:P21)</f>
        <v>0.015514626379358572</v>
      </c>
      <c r="S21" s="9">
        <f>STDEV(B21:P21)</f>
        <v>0.010315777107331203</v>
      </c>
      <c r="T21" s="39">
        <v>0.03</v>
      </c>
    </row>
    <row r="22" spans="1:20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38"/>
      <c r="S22" s="9"/>
      <c r="T22" s="39"/>
    </row>
    <row r="23" spans="1:20" ht="12.75">
      <c r="A23" s="8" t="s">
        <v>24</v>
      </c>
      <c r="B23" s="9">
        <f>B31-B21</f>
        <v>1.8757053597740585</v>
      </c>
      <c r="C23" s="9">
        <f>C31-C21</f>
        <v>1.873025166141324</v>
      </c>
      <c r="D23" s="9">
        <f>D31-D21</f>
        <v>1.8898516897438435</v>
      </c>
      <c r="E23" s="9">
        <f>E31-E21</f>
        <v>1.8346650279118089</v>
      </c>
      <c r="F23" s="9">
        <f>F31-F21</f>
        <v>1.834295250988436</v>
      </c>
      <c r="G23" s="9">
        <f>G31-G21</f>
        <v>1.8414708077203854</v>
      </c>
      <c r="H23" s="9">
        <f>H31-H21</f>
        <v>1.845795882160899</v>
      </c>
      <c r="I23" s="9">
        <f>I31-I21</f>
        <v>1.8402300316709923</v>
      </c>
      <c r="J23" s="9">
        <f>J31-J21</f>
        <v>1.8384783184119236</v>
      </c>
      <c r="K23" s="9">
        <f>K31-K21</f>
        <v>1.8311442140198142</v>
      </c>
      <c r="L23" s="9">
        <f>L31-L21</f>
        <v>1.8390289577929633</v>
      </c>
      <c r="M23" s="9">
        <f>M31-M21</f>
        <v>1.8319874232223385</v>
      </c>
      <c r="N23" s="9">
        <f>N31-N21</f>
        <v>1.8346988916241735</v>
      </c>
      <c r="O23" s="9">
        <f>O31-O21</f>
        <v>1.835603969974654</v>
      </c>
      <c r="P23" s="9">
        <f>P31-P21</f>
        <v>1.827791493931848</v>
      </c>
      <c r="Q23" s="9"/>
      <c r="R23" s="38">
        <f>AVERAGE(B23:P23)</f>
        <v>1.8449181656726308</v>
      </c>
      <c r="S23" s="9">
        <f>STDEV(B23:P23)</f>
        <v>0.018759899730188406</v>
      </c>
      <c r="T23" s="39">
        <v>1.84</v>
      </c>
    </row>
    <row r="24" spans="1:20" ht="12.75">
      <c r="A24" s="8" t="s">
        <v>30</v>
      </c>
      <c r="B24" s="9">
        <v>0.11840069526267967</v>
      </c>
      <c r="C24" s="9">
        <v>0.11536881739964183</v>
      </c>
      <c r="D24" s="9">
        <v>0.10914213240963389</v>
      </c>
      <c r="E24" s="9">
        <v>0.13599860928994167</v>
      </c>
      <c r="F24" s="9">
        <v>0.13890223628956244</v>
      </c>
      <c r="G24" s="9">
        <v>0.1357207918749603</v>
      </c>
      <c r="H24" s="9">
        <v>0.13132563553626672</v>
      </c>
      <c r="I24" s="9">
        <v>0.1366902519453065</v>
      </c>
      <c r="J24" s="9">
        <v>0.14041653110045801</v>
      </c>
      <c r="K24" s="9">
        <v>0.14478512136935123</v>
      </c>
      <c r="L24" s="9">
        <v>0.13969484422241418</v>
      </c>
      <c r="M24" s="9">
        <v>0.13475855934736958</v>
      </c>
      <c r="N24" s="9">
        <v>0.14482371642951714</v>
      </c>
      <c r="O24" s="9">
        <v>0.1423925670328986</v>
      </c>
      <c r="P24" s="9">
        <v>0.14800388867636624</v>
      </c>
      <c r="Q24" s="9"/>
      <c r="R24" s="38">
        <f>AVERAGE(B24:P24)</f>
        <v>0.13442829321242453</v>
      </c>
      <c r="S24" s="9">
        <f>STDEV(B24:P24)</f>
        <v>0.011418008294314278</v>
      </c>
      <c r="T24" s="39">
        <v>0.13</v>
      </c>
    </row>
    <row r="25" spans="1:20" ht="12.75">
      <c r="A25" s="8" t="s">
        <v>27</v>
      </c>
      <c r="B25" s="9">
        <v>0.02607376616454068</v>
      </c>
      <c r="C25" s="9">
        <v>0.027781503703879794</v>
      </c>
      <c r="D25" s="9">
        <v>0.01812626423651327</v>
      </c>
      <c r="E25" s="9">
        <v>0.030663820040441006</v>
      </c>
      <c r="F25" s="9">
        <v>0.03119483481194402</v>
      </c>
      <c r="G25" s="9">
        <v>0.02776773750861608</v>
      </c>
      <c r="H25" s="9">
        <v>0.02848782003800511</v>
      </c>
      <c r="I25" s="9">
        <v>0.03512158495798521</v>
      </c>
      <c r="J25" s="9">
        <v>0.029489577920793167</v>
      </c>
      <c r="K25" s="9">
        <v>0.02500171742778903</v>
      </c>
      <c r="L25" s="9">
        <v>0.02944508588997225</v>
      </c>
      <c r="M25" s="9">
        <v>0.0404053270717244</v>
      </c>
      <c r="N25" s="9">
        <v>0.03182884992271737</v>
      </c>
      <c r="O25" s="9">
        <v>0.03356403784904424</v>
      </c>
      <c r="P25" s="9">
        <v>0.031175791250003842</v>
      </c>
      <c r="Q25" s="9"/>
      <c r="R25" s="38">
        <f>AVERAGE(B25:P25)</f>
        <v>0.029741847919597962</v>
      </c>
      <c r="S25" s="9">
        <f>STDEV(B25:P25)</f>
        <v>0.0049781183242599905</v>
      </c>
      <c r="T25" s="39">
        <v>0.03</v>
      </c>
    </row>
    <row r="26" spans="1:20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38"/>
      <c r="S26" s="9"/>
      <c r="T26" s="39"/>
    </row>
    <row r="27" spans="1:20" ht="12.75">
      <c r="A27" s="8" t="s">
        <v>26</v>
      </c>
      <c r="B27" s="9">
        <v>2.9454009780366452</v>
      </c>
      <c r="C27" s="9">
        <v>2.9623246882350154</v>
      </c>
      <c r="D27" s="9">
        <v>2.951519737772308</v>
      </c>
      <c r="E27" s="9">
        <v>2.9677264799340044</v>
      </c>
      <c r="F27" s="9">
        <v>2.9577631370356894</v>
      </c>
      <c r="G27" s="9">
        <v>2.955206317193215</v>
      </c>
      <c r="H27" s="9">
        <v>2.964712246968238</v>
      </c>
      <c r="I27" s="9">
        <v>2.9492627158294797</v>
      </c>
      <c r="J27" s="9">
        <v>2.9581978378760136</v>
      </c>
      <c r="K27" s="9">
        <v>2.9672441953344935</v>
      </c>
      <c r="L27" s="9">
        <v>2.956154465722551</v>
      </c>
      <c r="M27" s="9">
        <v>2.963671933563986</v>
      </c>
      <c r="N27" s="9">
        <v>2.9591294425493957</v>
      </c>
      <c r="O27" s="9">
        <v>2.9561106258898295</v>
      </c>
      <c r="P27" s="9">
        <v>2.9599945968100436</v>
      </c>
      <c r="Q27" s="9"/>
      <c r="R27" s="38">
        <f>AVERAGE(B27:P27)</f>
        <v>2.958294626583394</v>
      </c>
      <c r="S27" s="9">
        <f>STDEV(B27:P27)</f>
        <v>0.006391313794919356</v>
      </c>
      <c r="T27" s="39">
        <v>2.98</v>
      </c>
    </row>
    <row r="28" spans="1:20" ht="12.75">
      <c r="A28" s="8" t="s">
        <v>29</v>
      </c>
      <c r="B28" s="9">
        <v>0.014339339782831985</v>
      </c>
      <c r="C28" s="9">
        <v>0.013769371672676868</v>
      </c>
      <c r="D28" s="9">
        <v>0.01261026524531435</v>
      </c>
      <c r="E28" s="9">
        <v>0.013216107001405577</v>
      </c>
      <c r="F28" s="9">
        <v>0.01779200561917226</v>
      </c>
      <c r="G28" s="9">
        <v>0.018923504491284805</v>
      </c>
      <c r="H28" s="9">
        <v>0.012107423120886121</v>
      </c>
      <c r="I28" s="9">
        <v>0.01146451336878241</v>
      </c>
      <c r="J28" s="9">
        <v>0.013198855111865079</v>
      </c>
      <c r="K28" s="9">
        <v>0.01264978252707728</v>
      </c>
      <c r="L28" s="9">
        <v>0.0160439287884023</v>
      </c>
      <c r="M28" s="9">
        <v>0.013244980597141633</v>
      </c>
      <c r="N28" s="9">
        <v>0.012653154552552693</v>
      </c>
      <c r="O28" s="9">
        <v>0.013240160173453724</v>
      </c>
      <c r="P28" s="9">
        <v>0.014339632342208416</v>
      </c>
      <c r="Q28" s="9"/>
      <c r="R28" s="38">
        <f>AVERAGE(B28:P28)</f>
        <v>0.0139728682930037</v>
      </c>
      <c r="S28" s="9">
        <f>STDEV(B28:P28)</f>
        <v>0.002088287260963297</v>
      </c>
      <c r="T28" s="39">
        <v>0.02</v>
      </c>
    </row>
    <row r="29" spans="1:20" ht="12.75">
      <c r="A29" s="10" t="s">
        <v>70</v>
      </c>
      <c r="B29" s="11">
        <f>SUM(B20:B28)</f>
        <v>7.979920139020757</v>
      </c>
      <c r="C29" s="11">
        <f aca="true" t="shared" si="4" ref="C29:P29">SUM(C20:C28)</f>
        <v>7.992269547152537</v>
      </c>
      <c r="D29" s="11">
        <f t="shared" si="4"/>
        <v>7.981250089407613</v>
      </c>
      <c r="E29" s="11">
        <f t="shared" si="4"/>
        <v>7.982270044177603</v>
      </c>
      <c r="F29" s="11">
        <f t="shared" si="4"/>
        <v>7.979947464744804</v>
      </c>
      <c r="G29" s="11">
        <f t="shared" si="4"/>
        <v>7.979089158788462</v>
      </c>
      <c r="H29" s="11">
        <f t="shared" si="4"/>
        <v>7.982429007824294</v>
      </c>
      <c r="I29" s="11">
        <f t="shared" si="4"/>
        <v>7.972769097772545</v>
      </c>
      <c r="J29" s="11">
        <f t="shared" si="4"/>
        <v>7.979781120421054</v>
      </c>
      <c r="K29" s="11">
        <f t="shared" si="4"/>
        <v>7.980825030678526</v>
      </c>
      <c r="L29" s="11">
        <f t="shared" si="4"/>
        <v>7.980367282416303</v>
      </c>
      <c r="M29" s="11">
        <f t="shared" si="4"/>
        <v>7.98406822380256</v>
      </c>
      <c r="N29" s="11">
        <f t="shared" si="4"/>
        <v>7.983134055078356</v>
      </c>
      <c r="O29" s="11">
        <f t="shared" si="4"/>
        <v>7.9809113609198805</v>
      </c>
      <c r="P29" s="11">
        <f t="shared" si="4"/>
        <v>7.98130540301047</v>
      </c>
      <c r="Q29" s="10"/>
      <c r="R29" s="40">
        <f>AVERAGE(B29:P29)</f>
        <v>7.98135580168105</v>
      </c>
      <c r="S29" s="11">
        <f>STDEV(B29:P29)</f>
        <v>0.003950409708472938</v>
      </c>
      <c r="T29" s="10"/>
    </row>
    <row r="30" spans="1:16" ht="12.75">
      <c r="A30" s="1" t="s">
        <v>67</v>
      </c>
      <c r="B30" s="1" t="s">
        <v>67</v>
      </c>
      <c r="C30" s="1" t="s">
        <v>67</v>
      </c>
      <c r="D30" s="1" t="s">
        <v>67</v>
      </c>
      <c r="E30" s="1" t="s">
        <v>67</v>
      </c>
      <c r="F30" s="1" t="s">
        <v>67</v>
      </c>
      <c r="G30" s="1" t="s">
        <v>67</v>
      </c>
      <c r="H30" s="1" t="s">
        <v>67</v>
      </c>
      <c r="I30" s="1" t="s">
        <v>67</v>
      </c>
      <c r="J30" s="1" t="s">
        <v>67</v>
      </c>
      <c r="K30" s="1" t="s">
        <v>67</v>
      </c>
      <c r="L30" s="1" t="s">
        <v>67</v>
      </c>
      <c r="M30" s="1" t="s">
        <v>67</v>
      </c>
      <c r="N30" s="1" t="s">
        <v>67</v>
      </c>
      <c r="O30" s="1" t="s">
        <v>67</v>
      </c>
      <c r="P30" s="1" t="s">
        <v>67</v>
      </c>
    </row>
    <row r="31" spans="1:20" ht="12.75">
      <c r="A31" s="1" t="s">
        <v>69</v>
      </c>
      <c r="B31" s="3">
        <v>1.8961385649642235</v>
      </c>
      <c r="C31" s="3">
        <v>1.9152906230678046</v>
      </c>
      <c r="D31" s="3">
        <v>1.9002084844308933</v>
      </c>
      <c r="E31" s="3">
        <v>1.8444125005510512</v>
      </c>
      <c r="F31" s="3">
        <v>1.8475693429991071</v>
      </c>
      <c r="G31" s="3">
        <v>1.851299704401172</v>
      </c>
      <c r="H31" s="3">
        <v>1.8568584787035525</v>
      </c>
      <c r="I31" s="3">
        <v>1.844396194117133</v>
      </c>
      <c r="J31" s="3">
        <v>1.8491134197198644</v>
      </c>
      <c r="K31" s="3">
        <v>1.8313768281486895</v>
      </c>
      <c r="L31" s="3">
        <v>1.8534214252092973</v>
      </c>
      <c r="M31" s="3">
        <v>1.8609254881377602</v>
      </c>
      <c r="N31" s="3">
        <v>1.8568004642325682</v>
      </c>
      <c r="O31" s="3">
        <v>1.8557914646935096</v>
      </c>
      <c r="P31" s="3">
        <v>1.842888897403215</v>
      </c>
      <c r="Q31" s="3"/>
      <c r="R31" s="34">
        <f>AVERAGE(B31:P31)</f>
        <v>1.860432792051989</v>
      </c>
      <c r="S31" s="3">
        <f>STDEV(B31:P31)</f>
        <v>0.023913792038284344</v>
      </c>
      <c r="T31" s="3">
        <v>1.87</v>
      </c>
    </row>
    <row r="33" spans="1:17" s="19" customFormat="1" ht="20.25">
      <c r="A33" s="32" t="s">
        <v>59</v>
      </c>
      <c r="B33" s="32"/>
      <c r="C33" s="32"/>
      <c r="D33" s="41" t="s">
        <v>71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19" customFormat="1" ht="23.25">
      <c r="A34" s="19" t="s">
        <v>60</v>
      </c>
      <c r="D34" s="42" t="s">
        <v>72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8" ht="6" customHeight="1">
      <c r="A35" s="33"/>
      <c r="B35" s="33"/>
      <c r="C35" s="33"/>
      <c r="D35" s="33"/>
      <c r="E35" s="33"/>
      <c r="F35" s="33"/>
      <c r="G35" s="33"/>
      <c r="H35" s="33"/>
    </row>
    <row r="36" spans="10:17" ht="12.75">
      <c r="J36" s="22"/>
      <c r="K36" s="22"/>
      <c r="L36" s="22" t="s">
        <v>61</v>
      </c>
      <c r="M36" s="22"/>
      <c r="N36" s="22"/>
      <c r="O36" s="18"/>
      <c r="P36" s="22"/>
      <c r="Q36" s="23"/>
    </row>
    <row r="37" spans="1:16" ht="12.75">
      <c r="A37" s="1" t="s">
        <v>62</v>
      </c>
      <c r="H37" s="24" t="s">
        <v>31</v>
      </c>
      <c r="I37" s="24" t="s">
        <v>32</v>
      </c>
      <c r="J37" s="24" t="s">
        <v>33</v>
      </c>
      <c r="K37" s="24" t="s">
        <v>34</v>
      </c>
      <c r="L37" s="24" t="s">
        <v>35</v>
      </c>
      <c r="M37" s="24" t="s">
        <v>36</v>
      </c>
      <c r="N37" s="24" t="s">
        <v>37</v>
      </c>
      <c r="O37" s="35"/>
      <c r="P37" s="25" t="s">
        <v>38</v>
      </c>
    </row>
    <row r="38" spans="1:16" ht="12.75">
      <c r="A38" s="1" t="s">
        <v>63</v>
      </c>
      <c r="H38" s="26" t="s">
        <v>39</v>
      </c>
      <c r="I38" s="26" t="s">
        <v>25</v>
      </c>
      <c r="J38" s="26" t="s">
        <v>40</v>
      </c>
      <c r="K38" s="26">
        <v>20</v>
      </c>
      <c r="L38" s="26">
        <v>10</v>
      </c>
      <c r="M38" s="26">
        <v>600</v>
      </c>
      <c r="N38" s="26">
        <v>-600</v>
      </c>
      <c r="P38" s="27" t="s">
        <v>42</v>
      </c>
    </row>
    <row r="39" spans="1:16" ht="12.75">
      <c r="A39" s="1" t="s">
        <v>64</v>
      </c>
      <c r="H39" s="26" t="s">
        <v>39</v>
      </c>
      <c r="I39" s="26" t="s">
        <v>23</v>
      </c>
      <c r="J39" s="26" t="s">
        <v>40</v>
      </c>
      <c r="K39" s="26">
        <v>20</v>
      </c>
      <c r="L39" s="26">
        <v>10</v>
      </c>
      <c r="M39" s="26">
        <v>600</v>
      </c>
      <c r="N39" s="26">
        <v>-600</v>
      </c>
      <c r="P39" s="27" t="s">
        <v>42</v>
      </c>
    </row>
    <row r="40" spans="1:16" ht="12.75">
      <c r="A40" s="1" t="s">
        <v>65</v>
      </c>
      <c r="H40" s="26" t="s">
        <v>39</v>
      </c>
      <c r="I40" s="26" t="s">
        <v>24</v>
      </c>
      <c r="J40" s="26" t="s">
        <v>40</v>
      </c>
      <c r="K40" s="26">
        <v>20</v>
      </c>
      <c r="L40" s="26">
        <v>10</v>
      </c>
      <c r="M40" s="26">
        <v>600</v>
      </c>
      <c r="N40" s="26">
        <v>-600</v>
      </c>
      <c r="P40" s="27" t="s">
        <v>41</v>
      </c>
    </row>
    <row r="41" spans="1:16" ht="12.75">
      <c r="A41" s="1" t="s">
        <v>66</v>
      </c>
      <c r="D41" s="28"/>
      <c r="H41" s="26" t="s">
        <v>43</v>
      </c>
      <c r="I41" s="26" t="s">
        <v>26</v>
      </c>
      <c r="J41" s="26" t="s">
        <v>40</v>
      </c>
      <c r="K41" s="26">
        <v>20</v>
      </c>
      <c r="L41" s="26">
        <v>10</v>
      </c>
      <c r="M41" s="26">
        <v>600</v>
      </c>
      <c r="N41" s="26">
        <v>-600</v>
      </c>
      <c r="P41" s="27" t="s">
        <v>44</v>
      </c>
    </row>
    <row r="42" spans="8:16" ht="12.75">
      <c r="H42" s="26" t="s">
        <v>43</v>
      </c>
      <c r="I42" s="26" t="s">
        <v>28</v>
      </c>
      <c r="J42" s="26" t="s">
        <v>40</v>
      </c>
      <c r="K42" s="26">
        <v>20</v>
      </c>
      <c r="L42" s="26">
        <v>10</v>
      </c>
      <c r="M42" s="26">
        <v>600</v>
      </c>
      <c r="N42" s="26">
        <v>-600</v>
      </c>
      <c r="P42" s="27" t="s">
        <v>45</v>
      </c>
    </row>
    <row r="43" spans="8:16" ht="12.75">
      <c r="H43" s="26" t="s">
        <v>46</v>
      </c>
      <c r="I43" s="26" t="s">
        <v>29</v>
      </c>
      <c r="J43" s="26" t="s">
        <v>40</v>
      </c>
      <c r="K43" s="26">
        <v>20</v>
      </c>
      <c r="L43" s="26">
        <v>10</v>
      </c>
      <c r="M43" s="26">
        <v>500</v>
      </c>
      <c r="N43" s="26">
        <v>-500</v>
      </c>
      <c r="P43" s="27" t="s">
        <v>48</v>
      </c>
    </row>
    <row r="44" spans="8:16" ht="12.75">
      <c r="H44" s="26" t="s">
        <v>46</v>
      </c>
      <c r="I44" s="26" t="s">
        <v>30</v>
      </c>
      <c r="J44" s="26" t="s">
        <v>40</v>
      </c>
      <c r="K44" s="26">
        <v>20</v>
      </c>
      <c r="L44" s="26">
        <v>10</v>
      </c>
      <c r="M44" s="26">
        <v>500</v>
      </c>
      <c r="N44" s="26">
        <v>-500</v>
      </c>
      <c r="P44" s="27" t="s">
        <v>49</v>
      </c>
    </row>
    <row r="45" spans="8:16" ht="12.75">
      <c r="H45" s="29" t="s">
        <v>46</v>
      </c>
      <c r="I45" s="29" t="s">
        <v>27</v>
      </c>
      <c r="J45" s="29" t="s">
        <v>40</v>
      </c>
      <c r="K45" s="29">
        <v>20</v>
      </c>
      <c r="L45" s="29">
        <v>10</v>
      </c>
      <c r="M45" s="29">
        <v>0</v>
      </c>
      <c r="N45" s="29">
        <v>-500</v>
      </c>
      <c r="P45" s="30" t="s">
        <v>47</v>
      </c>
    </row>
  </sheetData>
  <mergeCells count="3">
    <mergeCell ref="A2:T2"/>
    <mergeCell ref="A33:C33"/>
    <mergeCell ref="A35:H35"/>
  </mergeCells>
  <printOptions/>
  <pageMargins left="0.75" right="0.75" top="0.54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2006-07-31T22:44:07Z</cp:lastPrinted>
  <dcterms:created xsi:type="dcterms:W3CDTF">2006-07-31T22:45:22Z</dcterms:created>
  <dcterms:modified xsi:type="dcterms:W3CDTF">2008-03-28T19:15:15Z</dcterms:modified>
  <cp:category/>
  <cp:version/>
  <cp:contentType/>
  <cp:contentStatus/>
</cp:coreProperties>
</file>