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965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<sst xmlns="http://schemas.openxmlformats.org/spreadsheetml/2006/main" count="101" uniqueCount="73">
  <si>
    <t>Electron Microprobe Data</t>
  </si>
  <si>
    <r>
      <t xml:space="preserve">Rruff ID: </t>
    </r>
    <r>
      <rPr>
        <b/>
        <sz val="12"/>
        <rFont val="Times New Roman"/>
        <family val="1"/>
      </rPr>
      <t>R060062</t>
    </r>
  </si>
  <si>
    <t xml:space="preserve">Mineral:  </t>
  </si>
  <si>
    <t xml:space="preserve">Locality: </t>
  </si>
  <si>
    <t>WDS scan:</t>
  </si>
  <si>
    <t>Si Al Mg Fe Mn &lt;Ca</t>
  </si>
  <si>
    <t>Weight Percents</t>
  </si>
  <si>
    <t>R060062</t>
  </si>
  <si>
    <t>Analysis</t>
  </si>
  <si>
    <t>Average</t>
  </si>
  <si>
    <t>StDev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</si>
  <si>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</si>
  <si>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</si>
  <si>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</si>
  <si>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</si>
  <si>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</si>
  <si>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</si>
  <si>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</si>
  <si>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</si>
  <si>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</si>
  <si>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Total</t>
  </si>
  <si>
    <t>ACN</t>
  </si>
  <si>
    <t>CNISF*</t>
  </si>
  <si>
    <t>charge (+)</t>
  </si>
  <si>
    <t>Si</t>
  </si>
  <si>
    <t>IVAl</t>
  </si>
  <si>
    <t>VIAl</t>
  </si>
  <si>
    <t>Fe</t>
  </si>
  <si>
    <t>Mg</t>
  </si>
  <si>
    <t>Mn</t>
  </si>
  <si>
    <t>Ca</t>
  </si>
  <si>
    <t>Na</t>
  </si>
  <si>
    <t>not in WDS</t>
  </si>
  <si>
    <t>Ti</t>
  </si>
  <si>
    <t>K</t>
  </si>
  <si>
    <t>Sum_oxy</t>
  </si>
  <si>
    <t>Ideal Chemistry:</t>
  </si>
  <si>
    <r>
      <t>   [](Mg,Fe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,Mn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</si>
  <si>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Calculated Chemistry:</t>
  </si>
  <si>
    <r>
      <t>□(Fe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4.32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1.90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0.54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0.22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Σ=7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7.98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</si>
  <si>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Microprobe Calibration Data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</si>
  <si>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</si>
  <si>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</si>
  <si>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</si>
  <si>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</si>
  <si>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</si>
  <si>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</si>
  <si>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</si>
  <si>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</si>
  <si>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</si>
  <si>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F</t>
  </si>
  <si>
    <t>Ka</t>
  </si>
  <si>
    <t>MgF2</t>
  </si>
  <si>
    <t>albite-Cr</t>
  </si>
  <si>
    <t>diopside</t>
  </si>
  <si>
    <t>Al</t>
  </si>
  <si>
    <t>anor-s</t>
  </si>
  <si>
    <t>PET</t>
  </si>
  <si>
    <t>kspar-OR1</t>
  </si>
  <si>
    <t>rhod-791</t>
  </si>
  <si>
    <t>rutile1</t>
  </si>
  <si>
    <t>LIF</t>
  </si>
  <si>
    <t>fayalite</t>
  </si>
  <si>
    <t>Instrument: Cameca SX50</t>
  </si>
  <si>
    <t>Sample Voltage: 15 kV</t>
  </si>
  <si>
    <t>Acceleration Current: 10 nA</t>
  </si>
  <si>
    <t>Beam Size: 10 microns</t>
  </si>
  <si>
    <t>Date of Analysis:</t>
  </si>
  <si>
    <t>ACN: Average Number of Cations</t>
  </si>
  <si>
    <t>NCN: Normalized Cation Numbers =ACN*</t>
  </si>
  <si>
    <t>StDev: Standard Deviation</t>
  </si>
  <si>
    <t>CNISF* = cation numbers in structural formulae, charge balanced</t>
  </si>
  <si>
    <t>Grunerite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</si>
</sst>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7">
    <font>
      <sz val="10"/>
      <name val="Courier New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sz val="10"/>
      <color indexed="8"/>
      <name val="Times New Roman"/>
      <family val="1"/>
    </font>
    <font>
      <u val="single"/>
      <sz val="10"/>
      <color indexed="12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14" fontId="14" fillId="0" borderId="0" xfId="0" applyNumberFormat="1" applyFont="1" applyAlignment="1">
      <alignment/>
    </xf>
    <xf numFmtId="14" fontId="15" fillId="0" borderId="0" xfId="0" applyNumberFormat="1" applyFont="1" applyFill="1" applyBorder="1" applyAlignment="1">
      <alignment horizontal="center"/>
    </xf>
    <xf numFmtId="14" fontId="15" fillId="0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6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ruff.info/index.php/r=sample_detail/sample_id=1532/sample_search_id=BosbFDMGkdKmjphVlIksRxV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workbookViewId="0" topLeftCell="A1">
      <selection activeCell="G8" sqref="G8"/>
    </sheetView>
  </sheetViews>
  <sheetFormatPr defaultColWidth="9.00390625" defaultRowHeight="13.5"/>
  <cols>
    <col min="1" max="1" width="9.00390625" style="2" customWidth="1"/>
    <col min="2" max="21" width="5.25390625" style="2" customWidth="1"/>
    <col min="22" max="22" width="4.375" style="2" customWidth="1"/>
    <col min="23" max="23" width="6.375" style="2" customWidth="1"/>
    <col min="24" max="26" width="5.625" style="2" customWidth="1"/>
    <col min="27" max="27" width="4.25390625" style="2" customWidth="1"/>
    <col min="28" max="16384" width="9.00390625" style="2" customWidth="1"/>
  </cols>
  <sheetData>
    <row r="1" spans="1:2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4.5" customHeight="1">
      <c r="G3" s="4"/>
    </row>
    <row r="4" spans="1:6" s="5" customFormat="1" ht="15.75">
      <c r="A4" s="5" t="s">
        <v>1</v>
      </c>
      <c r="D4" s="5" t="s">
        <v>2</v>
      </c>
      <c r="F4" s="27" t="s">
        <v>72</v>
      </c>
    </row>
    <row r="5" spans="1:2" s="5" customFormat="1" ht="15.75">
      <c r="A5" s="6" t="s">
        <v>3</v>
      </c>
      <c r="B5" s="6"/>
    </row>
    <row r="6" spans="1:17" ht="12.75">
      <c r="A6" s="7"/>
      <c r="B6" s="7"/>
      <c r="C6" s="7"/>
      <c r="D6" s="7"/>
      <c r="E6" s="7"/>
      <c r="F6" s="7"/>
      <c r="G6" s="7"/>
      <c r="H6" s="7"/>
      <c r="I6" s="8" t="s">
        <v>4</v>
      </c>
      <c r="J6" s="8"/>
      <c r="K6" s="9" t="s">
        <v>5</v>
      </c>
      <c r="L6" s="8"/>
      <c r="M6" s="8"/>
      <c r="N6" s="7"/>
      <c r="O6" s="7"/>
      <c r="P6" s="7"/>
      <c r="Q6" s="7"/>
    </row>
    <row r="7" spans="1:18" ht="12.75">
      <c r="A7" s="10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1"/>
      <c r="Q7" s="11"/>
      <c r="R7" s="11"/>
    </row>
    <row r="8" ht="12.75">
      <c r="A8" s="2" t="s">
        <v>7</v>
      </c>
    </row>
    <row r="9" spans="1:24" ht="12.75">
      <c r="A9" s="2" t="s">
        <v>8</v>
      </c>
      <c r="B9" s="2">
        <v>1</v>
      </c>
      <c r="C9" s="2">
        <v>10</v>
      </c>
      <c r="D9" s="2">
        <v>11</v>
      </c>
      <c r="E9" s="2">
        <v>12</v>
      </c>
      <c r="F9" s="2">
        <v>13</v>
      </c>
      <c r="G9" s="2">
        <v>14</v>
      </c>
      <c r="H9" s="2">
        <v>15</v>
      </c>
      <c r="I9" s="2">
        <v>16</v>
      </c>
      <c r="J9" s="2">
        <v>17</v>
      </c>
      <c r="K9" s="2">
        <v>18</v>
      </c>
      <c r="L9" s="2">
        <v>19</v>
      </c>
      <c r="M9" s="2">
        <v>2</v>
      </c>
      <c r="N9" s="2">
        <v>20</v>
      </c>
      <c r="O9" s="2">
        <v>3</v>
      </c>
      <c r="P9" s="2">
        <v>4</v>
      </c>
      <c r="Q9" s="2">
        <v>5</v>
      </c>
      <c r="R9" s="2">
        <v>6</v>
      </c>
      <c r="S9" s="2">
        <v>7</v>
      </c>
      <c r="T9" s="2">
        <v>8</v>
      </c>
      <c r="U9" s="2">
        <v>9</v>
      </c>
      <c r="W9" s="2" t="s">
        <v>9</v>
      </c>
      <c r="X9" s="2" t="s">
        <v>10</v>
      </c>
    </row>
    <row r="10" spans="1:27" ht="12.75">
      <c r="A10" s="2" t="s">
        <v>11</v>
      </c>
      <c r="B10" s="12">
        <v>49.693</v>
      </c>
      <c r="C10" s="12">
        <v>49.485</v>
      </c>
      <c r="D10" s="12">
        <v>49.893</v>
      </c>
      <c r="E10" s="12">
        <v>49.55</v>
      </c>
      <c r="F10" s="12">
        <v>50.083</v>
      </c>
      <c r="G10" s="12">
        <v>49.619</v>
      </c>
      <c r="H10" s="12">
        <v>49.808</v>
      </c>
      <c r="I10" s="12">
        <v>49.822</v>
      </c>
      <c r="J10" s="12">
        <v>49.483</v>
      </c>
      <c r="K10" s="12">
        <v>49.787</v>
      </c>
      <c r="L10" s="12">
        <v>49.653</v>
      </c>
      <c r="M10" s="12">
        <v>49.785</v>
      </c>
      <c r="N10" s="12">
        <v>49.598</v>
      </c>
      <c r="O10" s="12">
        <v>49.656</v>
      </c>
      <c r="P10" s="12">
        <v>49.737</v>
      </c>
      <c r="Q10" s="12">
        <v>49.6</v>
      </c>
      <c r="R10" s="12">
        <v>49.804</v>
      </c>
      <c r="S10" s="12">
        <v>49.786</v>
      </c>
      <c r="T10" s="12">
        <v>49.445</v>
      </c>
      <c r="U10" s="12">
        <v>50.118</v>
      </c>
      <c r="V10" s="12"/>
      <c r="W10" s="12">
        <f aca="true" t="shared" si="0" ref="W10:W19">AVERAGE(B10:U10)</f>
        <v>49.72025</v>
      </c>
      <c r="X10" s="12">
        <f>STDEV(B10:U10)</f>
        <v>0.18113410995415094</v>
      </c>
      <c r="Y10" s="12"/>
      <c r="Z10" s="12"/>
      <c r="AA10" s="12"/>
    </row>
    <row r="11" spans="1:27" ht="12.75">
      <c r="A11" s="2" t="s">
        <v>12</v>
      </c>
      <c r="B11" s="12">
        <v>0.017</v>
      </c>
      <c r="C11" s="12">
        <v>0.007</v>
      </c>
      <c r="D11" s="12">
        <v>0.021</v>
      </c>
      <c r="E11" s="12">
        <v>0</v>
      </c>
      <c r="F11" s="12">
        <v>0.031</v>
      </c>
      <c r="G11" s="12">
        <v>0</v>
      </c>
      <c r="H11" s="12">
        <v>0.032</v>
      </c>
      <c r="I11" s="12">
        <v>0.007</v>
      </c>
      <c r="J11" s="12">
        <v>0.024</v>
      </c>
      <c r="K11" s="12">
        <v>0.01</v>
      </c>
      <c r="L11" s="12">
        <v>0.021</v>
      </c>
      <c r="M11" s="12">
        <v>0.042</v>
      </c>
      <c r="N11" s="12">
        <v>0.045</v>
      </c>
      <c r="O11" s="12">
        <v>0.021</v>
      </c>
      <c r="P11" s="12">
        <v>0.028</v>
      </c>
      <c r="Q11" s="12">
        <v>0.004</v>
      </c>
      <c r="R11" s="12">
        <v>0</v>
      </c>
      <c r="S11" s="12">
        <v>0.042</v>
      </c>
      <c r="T11" s="12">
        <v>0.031</v>
      </c>
      <c r="U11" s="12">
        <v>0.038</v>
      </c>
      <c r="V11" s="12"/>
      <c r="W11" s="12">
        <f t="shared" si="0"/>
        <v>0.02105</v>
      </c>
      <c r="X11" s="12">
        <f>STDEV(B11:U11)</f>
        <v>0.014985870538259491</v>
      </c>
      <c r="Y11" s="12"/>
      <c r="Z11" s="12"/>
      <c r="AA11" s="12"/>
    </row>
    <row r="12" spans="1:27" ht="12.75">
      <c r="A12" s="2" t="s">
        <v>13</v>
      </c>
      <c r="B12" s="12">
        <v>0.35</v>
      </c>
      <c r="C12" s="12">
        <v>0.345</v>
      </c>
      <c r="D12" s="12">
        <v>0.369</v>
      </c>
      <c r="E12" s="12">
        <v>0.328</v>
      </c>
      <c r="F12" s="12">
        <v>0.325</v>
      </c>
      <c r="G12" s="12">
        <v>0.293</v>
      </c>
      <c r="H12" s="12">
        <v>0.341</v>
      </c>
      <c r="I12" s="12">
        <v>0.299</v>
      </c>
      <c r="J12" s="12">
        <v>0.281</v>
      </c>
      <c r="K12" s="12">
        <v>0.316</v>
      </c>
      <c r="L12" s="12">
        <v>0.312</v>
      </c>
      <c r="M12" s="12">
        <v>0.467</v>
      </c>
      <c r="N12" s="12">
        <v>0.311</v>
      </c>
      <c r="O12" s="12">
        <v>0.287</v>
      </c>
      <c r="P12" s="12">
        <v>0.364</v>
      </c>
      <c r="Q12" s="12">
        <v>0.432</v>
      </c>
      <c r="R12" s="12">
        <v>0.404</v>
      </c>
      <c r="S12" s="12">
        <v>0.354</v>
      </c>
      <c r="T12" s="12">
        <v>0.385</v>
      </c>
      <c r="U12" s="12">
        <v>0.252</v>
      </c>
      <c r="V12" s="12"/>
      <c r="W12" s="12">
        <f t="shared" si="0"/>
        <v>0.34075</v>
      </c>
      <c r="X12" s="12">
        <f>STDEV(B12:U12)</f>
        <v>0.0527834453712827</v>
      </c>
      <c r="Y12" s="12"/>
      <c r="Z12" s="12"/>
      <c r="AA12" s="12"/>
    </row>
    <row r="13" spans="1:27" ht="12.75">
      <c r="A13" s="2" t="s">
        <v>14</v>
      </c>
      <c r="B13" s="12">
        <v>31.909</v>
      </c>
      <c r="C13" s="12">
        <v>32.189</v>
      </c>
      <c r="D13" s="12">
        <v>31.925</v>
      </c>
      <c r="E13" s="12">
        <v>31.696</v>
      </c>
      <c r="F13" s="12">
        <v>32.192</v>
      </c>
      <c r="G13" s="12">
        <v>32.086</v>
      </c>
      <c r="H13" s="12">
        <v>31.716</v>
      </c>
      <c r="I13" s="12">
        <v>32.126</v>
      </c>
      <c r="J13" s="12">
        <v>31.928</v>
      </c>
      <c r="K13" s="12">
        <v>31.948</v>
      </c>
      <c r="L13" s="12">
        <v>31.617</v>
      </c>
      <c r="M13" s="12">
        <v>31.468</v>
      </c>
      <c r="N13" s="12">
        <v>31.752</v>
      </c>
      <c r="O13" s="12">
        <v>32.498</v>
      </c>
      <c r="P13" s="12">
        <v>31.887</v>
      </c>
      <c r="Q13" s="12">
        <v>31.154</v>
      </c>
      <c r="R13" s="12">
        <v>32.097</v>
      </c>
      <c r="S13" s="12">
        <v>31.78</v>
      </c>
      <c r="T13" s="12">
        <v>31.877</v>
      </c>
      <c r="U13" s="12">
        <v>32.115</v>
      </c>
      <c r="V13" s="12"/>
      <c r="W13" s="12">
        <f t="shared" si="0"/>
        <v>31.898000000000003</v>
      </c>
      <c r="X13" s="12">
        <f>STDEV(B13:U13)</f>
        <v>0.2934828964801283</v>
      </c>
      <c r="Y13" s="12"/>
      <c r="Z13" s="12"/>
      <c r="AA13" s="12"/>
    </row>
    <row r="14" spans="1:27" ht="12.75">
      <c r="A14" s="2" t="s">
        <v>15</v>
      </c>
      <c r="B14" s="12">
        <v>3.926</v>
      </c>
      <c r="C14" s="12">
        <v>3.88</v>
      </c>
      <c r="D14" s="12">
        <v>3.908</v>
      </c>
      <c r="E14" s="12">
        <v>4.02</v>
      </c>
      <c r="F14" s="12">
        <v>4.022</v>
      </c>
      <c r="G14" s="12">
        <v>4.028</v>
      </c>
      <c r="H14" s="12">
        <v>3.916</v>
      </c>
      <c r="I14" s="12">
        <v>3.943</v>
      </c>
      <c r="J14" s="12">
        <v>4.048</v>
      </c>
      <c r="K14" s="12">
        <v>4.057</v>
      </c>
      <c r="L14" s="12">
        <v>4.06</v>
      </c>
      <c r="M14" s="12">
        <v>3.862</v>
      </c>
      <c r="N14" s="12">
        <v>4.067</v>
      </c>
      <c r="O14" s="12">
        <v>4.032</v>
      </c>
      <c r="P14" s="12">
        <v>3.914</v>
      </c>
      <c r="Q14" s="12">
        <v>3.86</v>
      </c>
      <c r="R14" s="12">
        <v>3.858</v>
      </c>
      <c r="S14" s="12">
        <v>3.924</v>
      </c>
      <c r="T14" s="12">
        <v>3.908</v>
      </c>
      <c r="U14" s="12">
        <v>4.045</v>
      </c>
      <c r="V14" s="12"/>
      <c r="W14" s="12">
        <f t="shared" si="0"/>
        <v>3.963900000000001</v>
      </c>
      <c r="X14" s="12">
        <f>STDEV(B14:U14)</f>
        <v>0.07656569246831013</v>
      </c>
      <c r="Y14" s="12"/>
      <c r="Z14" s="12"/>
      <c r="AA14" s="12"/>
    </row>
    <row r="15" spans="1:27" ht="12.75">
      <c r="A15" s="2" t="s">
        <v>16</v>
      </c>
      <c r="B15" s="12">
        <v>7.83</v>
      </c>
      <c r="C15" s="12">
        <v>7.889</v>
      </c>
      <c r="D15" s="12">
        <v>7.844</v>
      </c>
      <c r="E15" s="12">
        <v>7.766</v>
      </c>
      <c r="F15" s="12">
        <v>7.881</v>
      </c>
      <c r="G15" s="12">
        <v>8.014</v>
      </c>
      <c r="H15" s="12">
        <v>7.983</v>
      </c>
      <c r="I15" s="12">
        <v>7.832</v>
      </c>
      <c r="J15" s="12">
        <v>7.816</v>
      </c>
      <c r="K15" s="12">
        <v>7.926</v>
      </c>
      <c r="L15" s="12">
        <v>7.883</v>
      </c>
      <c r="M15" s="12">
        <v>7.939</v>
      </c>
      <c r="N15" s="12">
        <v>7.984</v>
      </c>
      <c r="O15" s="12">
        <v>7.905</v>
      </c>
      <c r="P15" s="12">
        <v>7.873</v>
      </c>
      <c r="Q15" s="12">
        <v>8.023</v>
      </c>
      <c r="R15" s="12">
        <v>7.926</v>
      </c>
      <c r="S15" s="12">
        <v>7.779</v>
      </c>
      <c r="T15" s="12">
        <v>7.858</v>
      </c>
      <c r="U15" s="12">
        <v>7.93</v>
      </c>
      <c r="V15" s="12"/>
      <c r="W15" s="12">
        <f t="shared" si="0"/>
        <v>7.89405</v>
      </c>
      <c r="X15" s="12">
        <f>STDEV(B15:U15)</f>
        <v>0.0728144541752872</v>
      </c>
      <c r="Y15" s="12"/>
      <c r="Z15" s="12"/>
      <c r="AA15" s="12"/>
    </row>
    <row r="16" spans="1:27" ht="12.75">
      <c r="A16" s="2" t="s">
        <v>17</v>
      </c>
      <c r="B16" s="12">
        <v>1.245</v>
      </c>
      <c r="C16" s="12">
        <v>1.405</v>
      </c>
      <c r="D16" s="12">
        <v>1.417</v>
      </c>
      <c r="E16" s="12">
        <v>1.141</v>
      </c>
      <c r="F16" s="12">
        <v>1.274</v>
      </c>
      <c r="G16" s="12">
        <v>1.161</v>
      </c>
      <c r="H16" s="12">
        <v>1.288</v>
      </c>
      <c r="I16" s="12">
        <v>1.232</v>
      </c>
      <c r="J16" s="12">
        <v>1.166</v>
      </c>
      <c r="K16" s="12">
        <v>1.198</v>
      </c>
      <c r="L16" s="12">
        <v>1.12</v>
      </c>
      <c r="M16" s="12">
        <v>1.56</v>
      </c>
      <c r="N16" s="12">
        <v>1.18</v>
      </c>
      <c r="O16" s="12">
        <v>1.092</v>
      </c>
      <c r="P16" s="12">
        <v>1.378</v>
      </c>
      <c r="Q16" s="12">
        <v>1.525</v>
      </c>
      <c r="R16" s="12">
        <v>1.507</v>
      </c>
      <c r="S16" s="12">
        <v>1.46</v>
      </c>
      <c r="T16" s="12">
        <v>1.425</v>
      </c>
      <c r="U16" s="12">
        <v>1.009</v>
      </c>
      <c r="V16" s="12"/>
      <c r="W16" s="12">
        <f t="shared" si="0"/>
        <v>1.2891500000000002</v>
      </c>
      <c r="X16" s="12">
        <f>STDEV(B16:U16)</f>
        <v>0.1600852651097618</v>
      </c>
      <c r="Y16" s="12"/>
      <c r="Z16" s="12"/>
      <c r="AA16" s="12"/>
    </row>
    <row r="17" spans="1:27" ht="12.75">
      <c r="A17" s="2" t="s">
        <v>18</v>
      </c>
      <c r="B17" s="12">
        <v>0.074</v>
      </c>
      <c r="C17" s="12">
        <v>0.078</v>
      </c>
      <c r="D17" s="12">
        <v>0.056</v>
      </c>
      <c r="E17" s="12">
        <v>0.059</v>
      </c>
      <c r="F17" s="12">
        <v>0.078</v>
      </c>
      <c r="G17" s="12">
        <v>0.056</v>
      </c>
      <c r="H17" s="12">
        <v>0.067</v>
      </c>
      <c r="I17" s="12">
        <v>0.056</v>
      </c>
      <c r="J17" s="12">
        <v>0.06</v>
      </c>
      <c r="K17" s="12">
        <v>0.104</v>
      </c>
      <c r="L17" s="12">
        <v>0.019</v>
      </c>
      <c r="M17" s="12">
        <v>0.115</v>
      </c>
      <c r="N17" s="12">
        <v>0.033</v>
      </c>
      <c r="O17" s="12">
        <v>0.127</v>
      </c>
      <c r="P17" s="12">
        <v>0.074</v>
      </c>
      <c r="Q17" s="12">
        <v>0.159</v>
      </c>
      <c r="R17" s="12">
        <v>0.097</v>
      </c>
      <c r="S17" s="12">
        <v>0.134</v>
      </c>
      <c r="T17" s="12">
        <v>0.082</v>
      </c>
      <c r="U17" s="12">
        <v>0.074</v>
      </c>
      <c r="V17" s="12"/>
      <c r="W17" s="12">
        <f t="shared" si="0"/>
        <v>0.08010000000000002</v>
      </c>
      <c r="X17" s="12">
        <f>STDEV(B17:U17)</f>
        <v>0.03421587812389845</v>
      </c>
      <c r="Y17" s="12"/>
      <c r="Z17" s="12"/>
      <c r="AA17" s="12"/>
    </row>
    <row r="18" spans="1:27" ht="12.75">
      <c r="A18" s="2" t="s">
        <v>19</v>
      </c>
      <c r="B18" s="12">
        <v>0.02</v>
      </c>
      <c r="C18" s="12">
        <v>0</v>
      </c>
      <c r="D18" s="12">
        <v>0</v>
      </c>
      <c r="E18" s="12">
        <v>0</v>
      </c>
      <c r="F18" s="12">
        <v>0.024</v>
      </c>
      <c r="G18" s="12">
        <v>0</v>
      </c>
      <c r="H18" s="12">
        <v>0.051</v>
      </c>
      <c r="I18" s="12">
        <v>0</v>
      </c>
      <c r="J18" s="12">
        <v>0</v>
      </c>
      <c r="K18" s="12">
        <v>0.024</v>
      </c>
      <c r="L18" s="12">
        <v>0.005</v>
      </c>
      <c r="M18" s="12">
        <v>0.023</v>
      </c>
      <c r="N18" s="12">
        <v>0</v>
      </c>
      <c r="O18" s="12">
        <v>0.011</v>
      </c>
      <c r="P18" s="12">
        <v>0.012</v>
      </c>
      <c r="Q18" s="12">
        <v>0.011</v>
      </c>
      <c r="R18" s="12">
        <v>0.006</v>
      </c>
      <c r="S18" s="12">
        <v>0.008</v>
      </c>
      <c r="T18" s="12">
        <v>0.002</v>
      </c>
      <c r="U18" s="12">
        <v>0.005</v>
      </c>
      <c r="V18" s="12"/>
      <c r="W18" s="12">
        <f t="shared" si="0"/>
        <v>0.010100000000000001</v>
      </c>
      <c r="X18" s="12">
        <f>STDEV(B18:U18)</f>
        <v>0.012940755692568215</v>
      </c>
      <c r="Y18" s="12"/>
      <c r="Z18" s="12"/>
      <c r="AA18" s="12"/>
    </row>
    <row r="19" spans="1:27" ht="12.75">
      <c r="A19" s="2" t="s">
        <v>20</v>
      </c>
      <c r="B19" s="12">
        <v>95.06</v>
      </c>
      <c r="C19" s="12">
        <v>95.28</v>
      </c>
      <c r="D19" s="12">
        <v>95.43</v>
      </c>
      <c r="E19" s="12">
        <v>94.56</v>
      </c>
      <c r="F19" s="12">
        <v>95.91</v>
      </c>
      <c r="G19" s="12">
        <v>95.26</v>
      </c>
      <c r="H19" s="12">
        <v>95.2</v>
      </c>
      <c r="I19" s="12">
        <v>95.32</v>
      </c>
      <c r="J19" s="12">
        <v>94.81</v>
      </c>
      <c r="K19" s="12">
        <v>95.37</v>
      </c>
      <c r="L19" s="12">
        <v>94.69</v>
      </c>
      <c r="M19" s="12">
        <v>95.26</v>
      </c>
      <c r="N19" s="12">
        <v>94.97</v>
      </c>
      <c r="O19" s="12">
        <v>95.63</v>
      </c>
      <c r="P19" s="12">
        <v>95.27</v>
      </c>
      <c r="Q19" s="12">
        <v>94.77</v>
      </c>
      <c r="R19" s="12">
        <v>95.7</v>
      </c>
      <c r="S19" s="12">
        <v>95.27</v>
      </c>
      <c r="T19" s="12">
        <v>95.01</v>
      </c>
      <c r="U19" s="12">
        <v>95.59</v>
      </c>
      <c r="V19" s="12"/>
      <c r="W19" s="12">
        <f t="shared" si="0"/>
        <v>95.21799999999999</v>
      </c>
      <c r="X19" s="12">
        <f>STDEV(B19:U19)</f>
        <v>0.3493994848343907</v>
      </c>
      <c r="Y19" s="12"/>
      <c r="Z19" s="12"/>
      <c r="AA19" s="12"/>
    </row>
    <row r="20" spans="2:27" ht="12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2:27" ht="12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 t="s">
        <v>21</v>
      </c>
      <c r="X21" s="12" t="s">
        <v>10</v>
      </c>
      <c r="Y21" s="2" t="s">
        <v>22</v>
      </c>
      <c r="AA21" s="2" t="s">
        <v>23</v>
      </c>
    </row>
    <row r="22" spans="1:27" ht="12.75">
      <c r="A22" s="2" t="s">
        <v>24</v>
      </c>
      <c r="B22" s="12">
        <v>7.985214455025879</v>
      </c>
      <c r="C22" s="12">
        <v>7.951467237091663</v>
      </c>
      <c r="D22" s="12">
        <v>7.983179594375974</v>
      </c>
      <c r="E22" s="12">
        <v>8.000418773335628</v>
      </c>
      <c r="F22" s="12">
        <v>7.981615192361465</v>
      </c>
      <c r="G22" s="12">
        <v>7.9669686341943065</v>
      </c>
      <c r="H22" s="12">
        <v>7.983951653435818</v>
      </c>
      <c r="I22" s="12">
        <v>7.988779928769164</v>
      </c>
      <c r="J22" s="12">
        <v>7.981809770439784</v>
      </c>
      <c r="K22" s="12">
        <v>7.978839632988605</v>
      </c>
      <c r="L22" s="12">
        <v>8.000567798192819</v>
      </c>
      <c r="M22" s="12">
        <v>7.9695357574902195</v>
      </c>
      <c r="N22" s="12">
        <v>7.976706841849658</v>
      </c>
      <c r="O22" s="12">
        <v>7.976706841849658</v>
      </c>
      <c r="P22" s="12">
        <v>7.957225299923878</v>
      </c>
      <c r="Q22" s="12">
        <v>7.975443817033773</v>
      </c>
      <c r="R22" s="12">
        <v>7.974923025555108</v>
      </c>
      <c r="S22" s="12">
        <v>7.956981196620884</v>
      </c>
      <c r="T22" s="12">
        <v>7.9819815357710056</v>
      </c>
      <c r="U22" s="12">
        <v>7.9578278171858035</v>
      </c>
      <c r="V22" s="12"/>
      <c r="W22" s="12">
        <f>AVERAGE(B22:U22)</f>
        <v>7.976507240174556</v>
      </c>
      <c r="X22" s="12">
        <f>STDEV(B22:U22)</f>
        <v>0.01345352814602208</v>
      </c>
      <c r="Y22" s="13">
        <v>7.98</v>
      </c>
      <c r="Z22" s="2">
        <v>4</v>
      </c>
      <c r="AA22" s="12">
        <f>Y22*Z22</f>
        <v>31.92</v>
      </c>
    </row>
    <row r="23" spans="1:27" ht="12.75">
      <c r="A23" s="2" t="s">
        <v>25</v>
      </c>
      <c r="B23" s="12">
        <v>0.06628498214272327</v>
      </c>
      <c r="C23" s="12">
        <v>0.0653353956660605</v>
      </c>
      <c r="D23" s="12">
        <v>0.06958544014482287</v>
      </c>
      <c r="E23" s="12">
        <v>0.06241638852564985</v>
      </c>
      <c r="F23" s="12">
        <v>0.061043516321309874</v>
      </c>
      <c r="G23" s="12">
        <v>0.05544577413274512</v>
      </c>
      <c r="H23" s="12">
        <v>0.06442121408217441</v>
      </c>
      <c r="I23" s="12">
        <v>0.056504914186281535</v>
      </c>
      <c r="J23" s="12">
        <v>0.05342043283031259</v>
      </c>
      <c r="K23" s="12">
        <v>0.05968519157061451</v>
      </c>
      <c r="L23" s="12">
        <v>0.05924962986875262</v>
      </c>
      <c r="M23" s="12">
        <v>0.08810633251923836</v>
      </c>
      <c r="N23" s="12">
        <v>0.058948883946913076</v>
      </c>
      <c r="O23" s="12">
        <v>0.058948883946913076</v>
      </c>
      <c r="P23" s="12">
        <v>0.054203527440789066</v>
      </c>
      <c r="Q23" s="12">
        <v>0.06879112130478575</v>
      </c>
      <c r="R23" s="12">
        <v>0.08186236767444295</v>
      </c>
      <c r="S23" s="12">
        <v>0.07607136402847496</v>
      </c>
      <c r="T23" s="12">
        <v>0.06689019734724512</v>
      </c>
      <c r="U23" s="12">
        <v>0.07302786727747483</v>
      </c>
      <c r="V23" s="12"/>
      <c r="W23" s="12">
        <f>AVERAGE(B23:U23)</f>
        <v>0.06501217124788622</v>
      </c>
      <c r="X23" s="12">
        <f>STDEV(B23:U23)</f>
        <v>0.009226123912207989</v>
      </c>
      <c r="Y23" s="13">
        <v>0.02</v>
      </c>
      <c r="Z23" s="2">
        <v>3</v>
      </c>
      <c r="AA23" s="12">
        <f aca="true" t="shared" si="1" ref="AA23:AA28">Y23*Z23</f>
        <v>0.06</v>
      </c>
    </row>
    <row r="24" spans="1:27" ht="12.75">
      <c r="A24" s="2" t="s">
        <v>26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3">
        <v>0.02</v>
      </c>
      <c r="Z24" s="2">
        <v>3</v>
      </c>
      <c r="AA24" s="12">
        <f t="shared" si="1"/>
        <v>0.06</v>
      </c>
    </row>
    <row r="25" spans="1:27" ht="12.75">
      <c r="A25" s="2" t="s">
        <v>27</v>
      </c>
      <c r="B25" s="12">
        <v>4.288057063235122</v>
      </c>
      <c r="C25" s="12">
        <v>4.325508583109573</v>
      </c>
      <c r="D25" s="12">
        <v>4.2719206896295345</v>
      </c>
      <c r="E25" s="12">
        <v>4.279859514775631</v>
      </c>
      <c r="F25" s="12">
        <v>4.290465394455879</v>
      </c>
      <c r="G25" s="12">
        <v>4.308406506594345</v>
      </c>
      <c r="H25" s="12">
        <v>4.25160783077649</v>
      </c>
      <c r="I25" s="12">
        <v>4.307962847452094</v>
      </c>
      <c r="J25" s="12">
        <v>4.3069820342597</v>
      </c>
      <c r="K25" s="12">
        <v>4.281771115438733</v>
      </c>
      <c r="L25" s="12">
        <v>4.260415633947222</v>
      </c>
      <c r="M25" s="12">
        <v>4.212691414261872</v>
      </c>
      <c r="N25" s="12">
        <v>4.27057690306359</v>
      </c>
      <c r="O25" s="12">
        <v>4.27057690306359</v>
      </c>
      <c r="P25" s="12">
        <v>4.355144316154443</v>
      </c>
      <c r="Q25" s="12">
        <v>4.276071215405972</v>
      </c>
      <c r="R25" s="12">
        <v>4.189041212055761</v>
      </c>
      <c r="S25" s="12">
        <v>4.288491400716969</v>
      </c>
      <c r="T25" s="12">
        <v>4.261018020740442</v>
      </c>
      <c r="U25" s="12">
        <v>4.290477149700098</v>
      </c>
      <c r="V25" s="12"/>
      <c r="W25" s="12">
        <f>AVERAGE(B25:U25)</f>
        <v>4.279352287441852</v>
      </c>
      <c r="X25" s="12">
        <f>STDEV(B25:U25)</f>
        <v>0.036272279112551035</v>
      </c>
      <c r="Y25" s="13">
        <v>4.32</v>
      </c>
      <c r="Z25" s="2">
        <v>2</v>
      </c>
      <c r="AA25" s="12">
        <f t="shared" si="1"/>
        <v>8.64</v>
      </c>
    </row>
    <row r="26" spans="1:28" ht="12.75">
      <c r="A26" s="2" t="s">
        <v>28</v>
      </c>
      <c r="B26" s="12">
        <v>1.8756926460451133</v>
      </c>
      <c r="C26" s="12">
        <v>1.8897493335519087</v>
      </c>
      <c r="D26" s="12">
        <v>1.8710371550589853</v>
      </c>
      <c r="E26" s="12">
        <v>1.869282728258037</v>
      </c>
      <c r="F26" s="12">
        <v>1.8723641772376247</v>
      </c>
      <c r="G26" s="12">
        <v>1.9182401798616329</v>
      </c>
      <c r="H26" s="12">
        <v>1.907627040575785</v>
      </c>
      <c r="I26" s="12">
        <v>1.8721494925873665</v>
      </c>
      <c r="J26" s="12">
        <v>1.8794831982809805</v>
      </c>
      <c r="K26" s="12">
        <v>1.8935919205228582</v>
      </c>
      <c r="L26" s="12">
        <v>1.8935439449067373</v>
      </c>
      <c r="M26" s="12">
        <v>1.8945621629453175</v>
      </c>
      <c r="N26" s="12">
        <v>1.9142054166548637</v>
      </c>
      <c r="O26" s="12">
        <v>1.9142054166548637</v>
      </c>
      <c r="P26" s="12">
        <v>1.8884276133977638</v>
      </c>
      <c r="Q26" s="12">
        <v>1.882019291114064</v>
      </c>
      <c r="R26" s="12">
        <v>1.923048162309625</v>
      </c>
      <c r="S26" s="12">
        <v>1.8877597450512313</v>
      </c>
      <c r="T26" s="12">
        <v>1.8592414846600689</v>
      </c>
      <c r="U26" s="12">
        <v>1.885353219584664</v>
      </c>
      <c r="V26" s="12"/>
      <c r="W26" s="12">
        <f>AVERAGE(B26:U26)</f>
        <v>1.8895792164629746</v>
      </c>
      <c r="X26" s="12">
        <f>STDEV(B26:U26)</f>
        <v>0.01804617622458252</v>
      </c>
      <c r="Y26" s="13">
        <v>1.9</v>
      </c>
      <c r="Z26" s="2">
        <v>2</v>
      </c>
      <c r="AA26" s="12">
        <f t="shared" si="1"/>
        <v>3.8</v>
      </c>
      <c r="AB26" s="12"/>
    </row>
    <row r="27" spans="1:28" ht="12.75">
      <c r="A27" s="2" t="s">
        <v>29</v>
      </c>
      <c r="B27" s="12">
        <v>0.5343515782575758</v>
      </c>
      <c r="C27" s="12">
        <v>0.5280692246131617</v>
      </c>
      <c r="D27" s="12">
        <v>0.5296345029756956</v>
      </c>
      <c r="E27" s="12">
        <v>0.5497693799539967</v>
      </c>
      <c r="F27" s="12">
        <v>0.5429101358269989</v>
      </c>
      <c r="G27" s="12">
        <v>0.5477974356672111</v>
      </c>
      <c r="H27" s="12">
        <v>0.5316758221854458</v>
      </c>
      <c r="I27" s="12">
        <v>0.5355148400269072</v>
      </c>
      <c r="J27" s="12">
        <v>0.5530587762559301</v>
      </c>
      <c r="K27" s="12">
        <v>0.550698912894142</v>
      </c>
      <c r="L27" s="12">
        <v>0.5540982558814467</v>
      </c>
      <c r="M27" s="12">
        <v>0.5236392771149879</v>
      </c>
      <c r="N27" s="12">
        <v>0.5540118734295086</v>
      </c>
      <c r="O27" s="12">
        <v>0.5540118734295086</v>
      </c>
      <c r="P27" s="12">
        <v>0.547262738057888</v>
      </c>
      <c r="Q27" s="12">
        <v>0.5315957842459142</v>
      </c>
      <c r="R27" s="12">
        <v>0.5256752878772052</v>
      </c>
      <c r="S27" s="12">
        <v>0.5220736375032666</v>
      </c>
      <c r="T27" s="12">
        <v>0.5328658838038692</v>
      </c>
      <c r="U27" s="12">
        <v>0.5327361220928207</v>
      </c>
      <c r="V27" s="12"/>
      <c r="W27" s="12">
        <f>AVERAGE(B27:U27)</f>
        <v>0.5390725671046739</v>
      </c>
      <c r="X27" s="12">
        <f>STDEV(B27:U27)</f>
        <v>0.011277118123235414</v>
      </c>
      <c r="Y27" s="13">
        <v>0.54</v>
      </c>
      <c r="Z27" s="2">
        <v>2</v>
      </c>
      <c r="AA27" s="12">
        <f t="shared" si="1"/>
        <v>1.08</v>
      </c>
      <c r="AB27" s="12"/>
    </row>
    <row r="28" spans="1:28" ht="12.75">
      <c r="A28" s="2" t="s">
        <v>30</v>
      </c>
      <c r="B28" s="12">
        <v>0.21435511726118486</v>
      </c>
      <c r="C28" s="12">
        <v>0.24189292147736496</v>
      </c>
      <c r="D28" s="12">
        <v>0.24292894706388343</v>
      </c>
      <c r="E28" s="12">
        <v>0.19739122495264996</v>
      </c>
      <c r="F28" s="12">
        <v>0.2175419487700899</v>
      </c>
      <c r="G28" s="12">
        <v>0.1997332900935323</v>
      </c>
      <c r="H28" s="12">
        <v>0.22121154775927704</v>
      </c>
      <c r="I28" s="12">
        <v>0.2116621212756653</v>
      </c>
      <c r="J28" s="12">
        <v>0.20151948198702385</v>
      </c>
      <c r="K28" s="12">
        <v>0.2057092082741265</v>
      </c>
      <c r="L28" s="12">
        <v>0.19335992788134002</v>
      </c>
      <c r="M28" s="12">
        <v>0.2675668135913811</v>
      </c>
      <c r="N28" s="12">
        <v>0.20333615669151187</v>
      </c>
      <c r="O28" s="12">
        <v>0.20333615669151187</v>
      </c>
      <c r="P28" s="12">
        <v>0.18749327586067757</v>
      </c>
      <c r="Q28" s="12">
        <v>0.23675416483946168</v>
      </c>
      <c r="R28" s="12">
        <v>0.26271677448129516</v>
      </c>
      <c r="S28" s="12">
        <v>0.2579707675998838</v>
      </c>
      <c r="T28" s="12">
        <v>0.2508011226197897</v>
      </c>
      <c r="U28" s="12">
        <v>0.2457311185492427</v>
      </c>
      <c r="V28" s="12"/>
      <c r="W28" s="12">
        <f>AVERAGE(B28:U28)</f>
        <v>0.22315060438604467</v>
      </c>
      <c r="X28" s="12">
        <f>STDEV(B28:U28)</f>
        <v>0.025262215486442086</v>
      </c>
      <c r="Y28" s="13">
        <v>0.22</v>
      </c>
      <c r="Z28" s="2">
        <v>2</v>
      </c>
      <c r="AA28" s="12">
        <f t="shared" si="1"/>
        <v>0.44</v>
      </c>
      <c r="AB28" s="12"/>
    </row>
    <row r="29" spans="1:28" ht="12.75">
      <c r="A29" s="2" t="s">
        <v>31</v>
      </c>
      <c r="B29" s="12">
        <v>0.02305525727872007</v>
      </c>
      <c r="C29" s="12">
        <v>0.024300498739909474</v>
      </c>
      <c r="D29" s="12">
        <v>0.017372854941094716</v>
      </c>
      <c r="E29" s="12">
        <v>0.01847004519991609</v>
      </c>
      <c r="F29" s="12">
        <v>0.024101381557377927</v>
      </c>
      <c r="G29" s="12">
        <v>0.017433316391095962</v>
      </c>
      <c r="H29" s="12">
        <v>0.020822864974411295</v>
      </c>
      <c r="I29" s="12">
        <v>0.0174098172491494</v>
      </c>
      <c r="J29" s="12">
        <v>0.01876478042685224</v>
      </c>
      <c r="K29" s="12">
        <v>0.03231498828414167</v>
      </c>
      <c r="L29" s="12">
        <v>0.005935752752460704</v>
      </c>
      <c r="M29" s="12">
        <v>0.03569268651199852</v>
      </c>
      <c r="N29" s="12">
        <v>0.010290116508356295</v>
      </c>
      <c r="O29" s="12">
        <v>0.010290116508356295</v>
      </c>
      <c r="P29" s="12">
        <v>0.03945849607934323</v>
      </c>
      <c r="Q29" s="12">
        <v>0.023006676116587497</v>
      </c>
      <c r="R29" s="12">
        <v>0.04956656612854244</v>
      </c>
      <c r="S29" s="12">
        <v>0.030047111372525147</v>
      </c>
      <c r="T29" s="12">
        <v>0.04165385180464841</v>
      </c>
      <c r="U29" s="12">
        <v>0.02558779687279179</v>
      </c>
      <c r="V29" s="12"/>
      <c r="W29" s="12">
        <f>AVERAGE(B29:U29)</f>
        <v>0.02427874878491396</v>
      </c>
      <c r="X29" s="12">
        <f>STDEV(B29:U29)</f>
        <v>0.011122374619949816</v>
      </c>
      <c r="Y29" s="13">
        <v>0</v>
      </c>
      <c r="AA29" s="12"/>
      <c r="AB29" s="14" t="s">
        <v>32</v>
      </c>
    </row>
    <row r="30" spans="1:28" ht="12.75">
      <c r="A30" s="2" t="s">
        <v>33</v>
      </c>
      <c r="B30" s="12">
        <v>0.0020548009762495025</v>
      </c>
      <c r="C30" s="12">
        <v>0.0008460600978096006</v>
      </c>
      <c r="D30" s="12">
        <v>0.0025274644160858234</v>
      </c>
      <c r="E30" s="12">
        <v>0</v>
      </c>
      <c r="F30" s="12">
        <v>0.003716136159161379</v>
      </c>
      <c r="G30" s="12">
        <v>0</v>
      </c>
      <c r="H30" s="12">
        <v>0.00385832002823286</v>
      </c>
      <c r="I30" s="12">
        <v>0.0008442806078214173</v>
      </c>
      <c r="J30" s="12">
        <v>0.0029119644389498287</v>
      </c>
      <c r="K30" s="12">
        <v>0.0012054612441596414</v>
      </c>
      <c r="L30" s="12">
        <v>0.002545212720656104</v>
      </c>
      <c r="M30" s="12">
        <v>0.005057236647531839</v>
      </c>
      <c r="N30" s="12">
        <v>0.0054437911433317925</v>
      </c>
      <c r="O30" s="12">
        <v>0.0054437911433317925</v>
      </c>
      <c r="P30" s="12">
        <v>0.002531271276885819</v>
      </c>
      <c r="Q30" s="12">
        <v>0.0033772466456339924</v>
      </c>
      <c r="R30" s="12">
        <v>0.0004837648266401428</v>
      </c>
      <c r="S30" s="12">
        <v>0</v>
      </c>
      <c r="T30" s="12">
        <v>0.005065032639956022</v>
      </c>
      <c r="U30" s="12">
        <v>0.0037528683064257467</v>
      </c>
      <c r="V30" s="12"/>
      <c r="W30" s="12">
        <f>AVERAGE(B30:U30)</f>
        <v>0.0025832351659431656</v>
      </c>
      <c r="X30" s="12">
        <f>STDEV(B30:U30)</f>
        <v>0.0018682248201514937</v>
      </c>
      <c r="Y30" s="13">
        <v>0</v>
      </c>
      <c r="AA30" s="12"/>
      <c r="AB30" s="14" t="s">
        <v>32</v>
      </c>
    </row>
    <row r="31" spans="1:28" ht="12.75">
      <c r="A31" s="2" t="s">
        <v>34</v>
      </c>
      <c r="B31" s="12">
        <v>0.004099962686604371</v>
      </c>
      <c r="C31" s="12">
        <v>0</v>
      </c>
      <c r="D31" s="12">
        <v>0</v>
      </c>
      <c r="E31" s="12">
        <v>0</v>
      </c>
      <c r="F31" s="12">
        <v>0.0048794428150021295</v>
      </c>
      <c r="G31" s="12">
        <v>0</v>
      </c>
      <c r="H31" s="12">
        <v>0.010429116328872482</v>
      </c>
      <c r="I31" s="12">
        <v>0</v>
      </c>
      <c r="J31" s="12">
        <v>0</v>
      </c>
      <c r="K31" s="12">
        <v>0.004906745813239416</v>
      </c>
      <c r="L31" s="12">
        <v>0.0010277887538988856</v>
      </c>
      <c r="M31" s="12">
        <v>0.00469700355215767</v>
      </c>
      <c r="N31" s="12">
        <v>0</v>
      </c>
      <c r="O31" s="12">
        <v>0</v>
      </c>
      <c r="P31" s="12">
        <v>0.002248749853692277</v>
      </c>
      <c r="Q31" s="12">
        <v>0.002454794040607747</v>
      </c>
      <c r="R31" s="12">
        <v>0.0022562958733728026</v>
      </c>
      <c r="S31" s="12">
        <v>0.0012229083158099882</v>
      </c>
      <c r="T31" s="12">
        <v>0.0016362588614237752</v>
      </c>
      <c r="U31" s="12">
        <v>0.000410639472226505</v>
      </c>
      <c r="V31" s="12"/>
      <c r="W31" s="12">
        <f>AVERAGE(B31:U31)</f>
        <v>0.0020134853183454027</v>
      </c>
      <c r="X31" s="12">
        <f>STDEV(B31:U31)</f>
        <v>0.002675544617281275</v>
      </c>
      <c r="Y31" s="12"/>
      <c r="AA31" s="14">
        <f>SUM(AA22:AA29)</f>
        <v>45.99999999999999</v>
      </c>
      <c r="AB31" s="12"/>
    </row>
    <row r="32" spans="2:24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7" ht="12.75">
      <c r="A33" s="2" t="s">
        <v>35</v>
      </c>
      <c r="B33" s="12">
        <v>23</v>
      </c>
      <c r="C33" s="12">
        <v>23</v>
      </c>
      <c r="D33" s="12">
        <v>23</v>
      </c>
      <c r="E33" s="12">
        <v>23</v>
      </c>
      <c r="F33" s="12">
        <v>23</v>
      </c>
      <c r="G33" s="12">
        <v>23</v>
      </c>
      <c r="H33" s="12">
        <v>23</v>
      </c>
      <c r="I33" s="12">
        <v>23</v>
      </c>
      <c r="J33" s="12">
        <v>23</v>
      </c>
      <c r="K33" s="12">
        <v>23</v>
      </c>
      <c r="L33" s="12">
        <v>23</v>
      </c>
      <c r="M33" s="12">
        <v>23</v>
      </c>
      <c r="N33" s="12">
        <v>23</v>
      </c>
      <c r="O33" s="12">
        <v>23</v>
      </c>
      <c r="P33" s="12">
        <v>23</v>
      </c>
      <c r="Q33" s="12">
        <v>23</v>
      </c>
      <c r="R33" s="12">
        <v>23</v>
      </c>
      <c r="S33" s="12">
        <v>23</v>
      </c>
      <c r="T33" s="12">
        <v>23</v>
      </c>
      <c r="U33" s="12">
        <v>23</v>
      </c>
      <c r="V33" s="12"/>
      <c r="W33" s="12">
        <f>AVERAGE(B33:U33)</f>
        <v>23</v>
      </c>
      <c r="X33" s="12">
        <f>STDEV(B33:U33)</f>
        <v>0</v>
      </c>
      <c r="Y33" s="12">
        <v>23</v>
      </c>
      <c r="Z33" s="15"/>
      <c r="AA33" s="15"/>
    </row>
    <row r="36" spans="1:23" ht="23.25">
      <c r="A36" s="16" t="s">
        <v>36</v>
      </c>
      <c r="B36" s="16"/>
      <c r="C36" s="16"/>
      <c r="D36" s="17"/>
      <c r="E36" s="17"/>
      <c r="F36" s="17"/>
      <c r="G36" s="17" t="s">
        <v>37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7" ht="23.25">
      <c r="A37" s="18" t="s">
        <v>38</v>
      </c>
      <c r="B37" s="18"/>
      <c r="C37" s="18"/>
      <c r="G37" s="19" t="s">
        <v>39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9" spans="1:8" ht="12.75">
      <c r="A39" s="21" t="s">
        <v>40</v>
      </c>
      <c r="B39" s="21"/>
      <c r="C39" s="21"/>
      <c r="D39" s="21"/>
      <c r="E39" s="21"/>
      <c r="F39" s="21"/>
      <c r="G39" s="21"/>
      <c r="H39" s="21"/>
    </row>
    <row r="40" spans="1:8" ht="12.75">
      <c r="A40" s="22" t="s">
        <v>41</v>
      </c>
      <c r="B40" s="22" t="s">
        <v>42</v>
      </c>
      <c r="C40" s="22" t="s">
        <v>43</v>
      </c>
      <c r="D40" s="22" t="s">
        <v>44</v>
      </c>
      <c r="E40" s="22" t="s">
        <v>45</v>
      </c>
      <c r="F40" s="22" t="s">
        <v>46</v>
      </c>
      <c r="G40" s="22" t="s">
        <v>47</v>
      </c>
      <c r="H40" s="22" t="s">
        <v>48</v>
      </c>
    </row>
    <row r="41" spans="1:8" ht="12.75">
      <c r="A41" s="2" t="s">
        <v>49</v>
      </c>
      <c r="B41" s="2" t="s">
        <v>50</v>
      </c>
      <c r="C41" s="2" t="s">
        <v>51</v>
      </c>
      <c r="D41" s="2">
        <v>10</v>
      </c>
      <c r="E41" s="2">
        <v>10</v>
      </c>
      <c r="F41" s="2">
        <v>800</v>
      </c>
      <c r="G41" s="2">
        <v>-800</v>
      </c>
      <c r="H41" s="2" t="s">
        <v>52</v>
      </c>
    </row>
    <row r="42" spans="1:8" ht="12.75">
      <c r="A42" s="2" t="s">
        <v>49</v>
      </c>
      <c r="B42" s="2" t="s">
        <v>31</v>
      </c>
      <c r="C42" s="2" t="s">
        <v>51</v>
      </c>
      <c r="D42" s="2">
        <v>10</v>
      </c>
      <c r="E42" s="2">
        <v>0</v>
      </c>
      <c r="F42" s="2">
        <v>600</v>
      </c>
      <c r="G42" s="2">
        <v>-600</v>
      </c>
      <c r="H42" s="2" t="s">
        <v>53</v>
      </c>
    </row>
    <row r="43" spans="1:8" ht="12.75">
      <c r="A43" s="2" t="s">
        <v>49</v>
      </c>
      <c r="B43" s="2" t="s">
        <v>24</v>
      </c>
      <c r="C43" s="2" t="s">
        <v>51</v>
      </c>
      <c r="D43" s="2">
        <v>20</v>
      </c>
      <c r="E43" s="2">
        <v>10</v>
      </c>
      <c r="F43" s="2">
        <v>600</v>
      </c>
      <c r="G43" s="2">
        <v>-600</v>
      </c>
      <c r="H43" s="2" t="s">
        <v>54</v>
      </c>
    </row>
    <row r="44" spans="1:8" ht="12.75">
      <c r="A44" s="2" t="s">
        <v>49</v>
      </c>
      <c r="B44" s="2" t="s">
        <v>28</v>
      </c>
      <c r="C44" s="2" t="s">
        <v>51</v>
      </c>
      <c r="D44" s="2">
        <v>20</v>
      </c>
      <c r="E44" s="2">
        <v>10</v>
      </c>
      <c r="F44" s="2">
        <v>600</v>
      </c>
      <c r="G44" s="2">
        <v>-600</v>
      </c>
      <c r="H44" s="2" t="s">
        <v>54</v>
      </c>
    </row>
    <row r="45" spans="1:8" ht="12.75">
      <c r="A45" s="2" t="s">
        <v>49</v>
      </c>
      <c r="B45" s="2" t="s">
        <v>55</v>
      </c>
      <c r="C45" s="2" t="s">
        <v>51</v>
      </c>
      <c r="D45" s="2">
        <v>20</v>
      </c>
      <c r="E45" s="2">
        <v>10</v>
      </c>
      <c r="F45" s="2">
        <v>600</v>
      </c>
      <c r="G45" s="2">
        <v>-600</v>
      </c>
      <c r="H45" s="2" t="s">
        <v>56</v>
      </c>
    </row>
    <row r="46" spans="1:8" ht="12.75">
      <c r="A46" s="2" t="s">
        <v>57</v>
      </c>
      <c r="B46" s="2" t="s">
        <v>34</v>
      </c>
      <c r="C46" s="2" t="s">
        <v>51</v>
      </c>
      <c r="D46" s="2">
        <v>10</v>
      </c>
      <c r="E46" s="2">
        <v>0</v>
      </c>
      <c r="F46" s="2">
        <v>600</v>
      </c>
      <c r="G46" s="2">
        <v>-600</v>
      </c>
      <c r="H46" s="2" t="s">
        <v>58</v>
      </c>
    </row>
    <row r="47" spans="1:8" ht="12.75">
      <c r="A47" s="2" t="s">
        <v>57</v>
      </c>
      <c r="B47" s="2" t="s">
        <v>30</v>
      </c>
      <c r="C47" s="2" t="s">
        <v>51</v>
      </c>
      <c r="D47" s="2">
        <v>20</v>
      </c>
      <c r="E47" s="2">
        <v>10</v>
      </c>
      <c r="F47" s="2">
        <v>600</v>
      </c>
      <c r="G47" s="2">
        <v>-600</v>
      </c>
      <c r="H47" s="2" t="s">
        <v>54</v>
      </c>
    </row>
    <row r="48" spans="1:8" ht="12.75">
      <c r="A48" s="2" t="s">
        <v>57</v>
      </c>
      <c r="B48" s="2" t="s">
        <v>29</v>
      </c>
      <c r="C48" s="2" t="s">
        <v>51</v>
      </c>
      <c r="D48" s="2">
        <v>20</v>
      </c>
      <c r="E48" s="2">
        <v>10</v>
      </c>
      <c r="F48" s="2">
        <v>600</v>
      </c>
      <c r="G48" s="2">
        <v>-600</v>
      </c>
      <c r="H48" s="2" t="s">
        <v>59</v>
      </c>
    </row>
    <row r="49" spans="1:8" ht="12.75">
      <c r="A49" s="2" t="s">
        <v>57</v>
      </c>
      <c r="B49" s="2" t="s">
        <v>33</v>
      </c>
      <c r="C49" s="2" t="s">
        <v>51</v>
      </c>
      <c r="D49" s="2">
        <v>20</v>
      </c>
      <c r="E49" s="2">
        <v>10</v>
      </c>
      <c r="F49" s="2">
        <v>600</v>
      </c>
      <c r="G49" s="2">
        <v>-600</v>
      </c>
      <c r="H49" s="2" t="s">
        <v>60</v>
      </c>
    </row>
    <row r="50" spans="1:8" ht="12.75">
      <c r="A50" s="2" t="s">
        <v>61</v>
      </c>
      <c r="B50" s="2" t="s">
        <v>27</v>
      </c>
      <c r="C50" s="2" t="s">
        <v>51</v>
      </c>
      <c r="D50" s="2">
        <v>20</v>
      </c>
      <c r="E50" s="2">
        <v>10</v>
      </c>
      <c r="F50" s="2">
        <v>500</v>
      </c>
      <c r="G50" s="2">
        <v>-250</v>
      </c>
      <c r="H50" s="2" t="s">
        <v>62</v>
      </c>
    </row>
    <row r="52" spans="1:8" ht="13.5">
      <c r="A52" s="23"/>
      <c r="B52"/>
      <c r="C52"/>
      <c r="D52"/>
      <c r="E52"/>
      <c r="G52"/>
      <c r="H52"/>
    </row>
    <row r="53" spans="1:8" ht="13.5">
      <c r="A53" s="2" t="s">
        <v>63</v>
      </c>
      <c r="B53"/>
      <c r="C53"/>
      <c r="D53"/>
      <c r="E53"/>
      <c r="G53"/>
      <c r="H53"/>
    </row>
    <row r="54" spans="1:8" ht="13.5">
      <c r="A54" s="2" t="s">
        <v>64</v>
      </c>
      <c r="B54"/>
      <c r="C54"/>
      <c r="D54"/>
      <c r="E54"/>
      <c r="G54"/>
      <c r="H54"/>
    </row>
    <row r="55" spans="1:8" ht="13.5">
      <c r="A55" s="2" t="s">
        <v>65</v>
      </c>
      <c r="B55"/>
      <c r="C55"/>
      <c r="D55"/>
      <c r="E55"/>
      <c r="H55"/>
    </row>
    <row r="56" spans="1:8" ht="13.5">
      <c r="A56" s="2" t="s">
        <v>66</v>
      </c>
      <c r="B56"/>
      <c r="C56"/>
      <c r="D56"/>
      <c r="E56"/>
      <c r="F56"/>
      <c r="G56"/>
      <c r="H56"/>
    </row>
    <row r="57" spans="1:8" ht="13.5">
      <c r="A57" s="2" t="s">
        <v>67</v>
      </c>
      <c r="B57" s="24"/>
      <c r="C57" s="24"/>
      <c r="D57" s="25"/>
      <c r="E57"/>
      <c r="F57"/>
      <c r="G57"/>
      <c r="H57"/>
    </row>
    <row r="59" ht="12.75">
      <c r="A59" s="26" t="s">
        <v>68</v>
      </c>
    </row>
    <row r="60" ht="12.75">
      <c r="A60" s="26" t="s">
        <v>69</v>
      </c>
    </row>
    <row r="61" ht="12.75">
      <c r="A61" s="26" t="s">
        <v>70</v>
      </c>
    </row>
    <row r="62" ht="12.75">
      <c r="A62" s="2" t="s">
        <v>71</v>
      </c>
    </row>
    <row r="76" spans="2:24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2:24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2:24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2:24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2:24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</sheetData>
  <mergeCells count="4">
    <mergeCell ref="A1:T1"/>
    <mergeCell ref="A36:C36"/>
    <mergeCell ref="A39:H39"/>
    <mergeCell ref="B57:D57"/>
  </mergeCells>
  <hyperlinks>
    <hyperlink ref="F4" r:id="rId1" display="http://rruff.info/index.php/r=sample_detail/sample_id=1532/sample_search_id=BosbFDMGkdKmjphVlIksRxVR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2007-05-03T22:51:31Z</dcterms:created>
  <dcterms:modified xsi:type="dcterms:W3CDTF">2007-05-03T22:52:22Z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