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90" windowWidth="16245" windowHeight="1048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<sst xmlns="http://schemas.openxmlformats.org/spreadsheetml/2006/main" count="117" uniqueCount="79">
  <si>
    <t>cummingtonite70cummingtonite70cummingtonite70cummingtonite70cummingtonite70cummingtonite70cummingtonite70cummingtonite70cummingtonite70cummingtonite70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</si>
  <si>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</si>
  <si>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</si>
  <si>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</si>
  <si>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</si>
  <si>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</si>
  <si>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</si>
  <si>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</si>
  <si>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</si>
  <si>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</si>
  <si>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</si>
  <si>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Ox</t>
  </si>
  <si>
    <t>Wt</t>
  </si>
  <si>
    <t>Percents</t>
  </si>
  <si>
    <t>Average</t>
  </si>
  <si>
    <t>Standard</t>
  </si>
  <si>
    <t>Dev</t>
  </si>
  <si>
    <t>F</t>
  </si>
  <si>
    <t>Na2O</t>
  </si>
  <si>
    <t>K2O</t>
  </si>
  <si>
    <t>SiO2</t>
  </si>
  <si>
    <t>MgO</t>
  </si>
  <si>
    <t>Al2O3</t>
  </si>
  <si>
    <t>CaO</t>
  </si>
  <si>
    <t>Cl</t>
  </si>
  <si>
    <t>MnO</t>
  </si>
  <si>
    <t>FeO</t>
  </si>
  <si>
    <t>Cr2O3</t>
  </si>
  <si>
    <t>TiO2</t>
  </si>
  <si>
    <t>Totals</t>
  </si>
  <si>
    <t>Cation</t>
  </si>
  <si>
    <t>Numbers</t>
  </si>
  <si>
    <t>Normalized</t>
  </si>
  <si>
    <t>to</t>
  </si>
  <si>
    <t>O</t>
  </si>
  <si>
    <t>Na</t>
  </si>
  <si>
    <t>K</t>
  </si>
  <si>
    <t>Si</t>
  </si>
  <si>
    <t>Mg</t>
  </si>
  <si>
    <t>Al</t>
  </si>
  <si>
    <t>Ca</t>
  </si>
  <si>
    <t>Mn</t>
  </si>
  <si>
    <t>Fe</t>
  </si>
  <si>
    <t>Cr</t>
  </si>
  <si>
    <t>Ti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</si>
  <si>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</si>
  <si>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</si>
  <si>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</si>
  <si>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</si>
  <si>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</si>
  <si>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</si>
  <si>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</si>
  <si>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</si>
  <si>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</si>
  <si>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</si>
  <si>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diopside</t>
  </si>
  <si>
    <t>MgF2</t>
  </si>
  <si>
    <t>albite-Cr</t>
  </si>
  <si>
    <t>anor-hk</t>
  </si>
  <si>
    <t>PET</t>
  </si>
  <si>
    <t>kspar-OR1</t>
  </si>
  <si>
    <t>scap-s</t>
  </si>
  <si>
    <t>rhod-791</t>
  </si>
  <si>
    <t>LIF</t>
  </si>
  <si>
    <t>fayalite</t>
  </si>
  <si>
    <t>chrom-s</t>
  </si>
  <si>
    <t>rutile1</t>
  </si>
  <si>
    <r>
      <t>   Mg</t>
    </r>
    <r>
      <rPr>
        <vertAlign val="subscript"/>
        <sz val="14"/>
        <rFont val="Times New Roman"/>
        <family val="1"/>
      </rPr>
      <t>7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8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22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2</t>
    </r>
  </si>
  <si>
    <t>ideal</t>
  </si>
  <si>
    <t>measurd</t>
  </si>
  <si>
    <t xml:space="preserve">not present in the wds scan </t>
  </si>
  <si>
    <t>H2O*</t>
  </si>
  <si>
    <t>OH estimated by diference and stoichiometry</t>
  </si>
  <si>
    <t>average</t>
  </si>
  <si>
    <t>stdev</t>
  </si>
  <si>
    <t>in formula</t>
  </si>
  <si>
    <t>(+) charges</t>
  </si>
  <si>
    <t>* = estimated by difference</t>
  </si>
  <si>
    <r>
      <t>   (</t>
    </r>
    <r>
      <rPr>
        <sz val="14"/>
        <rFont val="Courier New"/>
        <family val="0"/>
      </rPr>
      <t>□</t>
    </r>
    <r>
      <rPr>
        <vertAlign val="subscript"/>
        <sz val="14"/>
        <rFont val="Times New Roman"/>
        <family val="1"/>
      </rPr>
      <t>0.98</t>
    </r>
    <r>
      <rPr>
        <sz val="14"/>
        <rFont val="Times New Roman"/>
        <family val="1"/>
      </rPr>
      <t>Na</t>
    </r>
    <r>
      <rPr>
        <vertAlign val="subscript"/>
        <sz val="14"/>
        <rFont val="Times New Roman"/>
        <family val="1"/>
      </rPr>
      <t>0.02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(Fe</t>
    </r>
    <r>
      <rPr>
        <vertAlign val="subscript"/>
        <sz val="14"/>
        <rFont val="Times New Roman"/>
        <family val="1"/>
      </rPr>
      <t>5.24</t>
    </r>
    <r>
      <rPr>
        <sz val="14"/>
        <rFont val="Times New Roman"/>
        <family val="1"/>
      </rPr>
      <t>Mg</t>
    </r>
    <r>
      <rPr>
        <vertAlign val="subscript"/>
        <sz val="14"/>
        <rFont val="Times New Roman"/>
        <family val="1"/>
      </rPr>
      <t>1.59</t>
    </r>
    <r>
      <rPr>
        <sz val="14"/>
        <rFont val="Times New Roman"/>
        <family val="1"/>
      </rPr>
      <t>Mn</t>
    </r>
    <r>
      <rPr>
        <vertAlign val="subscript"/>
        <sz val="14"/>
        <rFont val="Times New Roman"/>
        <family val="1"/>
      </rPr>
      <t>0.08</t>
    </r>
    <r>
      <rPr>
        <sz val="14"/>
        <rFont val="Courier New"/>
        <family val="0"/>
      </rPr>
      <t>□</t>
    </r>
    <r>
      <rPr>
        <vertAlign val="subscript"/>
        <sz val="14"/>
        <rFont val="Times New Roman"/>
        <family val="1"/>
      </rPr>
      <t>0.03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0.04</t>
    </r>
    <r>
      <rPr>
        <sz val="14"/>
        <rFont val="Times New Roman"/>
        <family val="1"/>
      </rPr>
      <t>Ca</t>
    </r>
    <r>
      <rPr>
        <vertAlign val="subscript"/>
        <sz val="14"/>
        <rFont val="Times New Roman"/>
        <family val="1"/>
      </rPr>
      <t>0.02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Σ=7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8.00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22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</si>
</sst>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"/>
    <numFmt numFmtId="170" formatCode="0.000"/>
  </numFmts>
  <fonts count="8">
    <font>
      <sz val="10"/>
      <name val="Courier New"/>
      <family val="0"/>
    </font>
    <font>
      <sz val="10"/>
      <name val="Times New Roman"/>
      <family val="1"/>
    </font>
    <font>
      <sz val="5"/>
      <name val="Courier New"/>
      <family val="0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  <font>
      <sz val="8"/>
      <name val="Courier New"/>
      <family val="0"/>
    </font>
    <font>
      <sz val="14"/>
      <name val="Courier New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5" fillId="0" borderId="0" xfId="0" applyNumberFormat="1" applyFont="1" applyAlignment="1">
      <alignment/>
    </xf>
    <xf numFmtId="2" fontId="1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workbookViewId="0" topLeftCell="A1">
      <selection activeCell="Q39" sqref="Q39"/>
    </sheetView>
  </sheetViews>
  <sheetFormatPr defaultColWidth="9.00390625" defaultRowHeight="13.5"/>
  <cols>
    <col min="1" max="16384" width="5.25390625" style="1" customWidth="1"/>
  </cols>
  <sheetData>
    <row r="1" ht="12.75">
      <c r="B1" s="1" t="s">
        <v>0</v>
      </c>
    </row>
    <row r="2" spans="2:11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4" ht="12.75">
      <c r="A3" s="1" t="s">
        <v>11</v>
      </c>
      <c r="B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  <c r="M3" s="1" t="s">
        <v>73</v>
      </c>
      <c r="N3" s="1" t="s">
        <v>74</v>
      </c>
    </row>
    <row r="4" spans="1:19" ht="12.75">
      <c r="A4" s="1" t="s">
        <v>20</v>
      </c>
      <c r="B4" s="2">
        <v>50.23</v>
      </c>
      <c r="C4" s="2">
        <v>50.7</v>
      </c>
      <c r="D4" s="2">
        <v>50.48</v>
      </c>
      <c r="E4" s="2">
        <v>50.5</v>
      </c>
      <c r="F4" s="2">
        <v>50.62</v>
      </c>
      <c r="G4" s="2">
        <v>50.12</v>
      </c>
      <c r="H4" s="2">
        <v>50.56</v>
      </c>
      <c r="I4" s="2">
        <v>50.56</v>
      </c>
      <c r="J4" s="2">
        <v>50.82</v>
      </c>
      <c r="K4" s="2">
        <v>50.5</v>
      </c>
      <c r="L4" s="2"/>
      <c r="M4" s="2">
        <f>AVERAGE(B4:K4)</f>
        <v>50.509</v>
      </c>
      <c r="N4" s="2">
        <f>STDEV(B4:K4)</f>
        <v>0.2057209544785258</v>
      </c>
      <c r="O4" s="2"/>
      <c r="P4" s="2"/>
      <c r="Q4" s="2"/>
      <c r="R4" s="2"/>
      <c r="S4" s="2"/>
    </row>
    <row r="5" spans="1:19" ht="12.75">
      <c r="A5" s="1" t="s">
        <v>26</v>
      </c>
      <c r="B5" s="2">
        <v>39.17</v>
      </c>
      <c r="C5" s="2">
        <v>38.4</v>
      </c>
      <c r="D5" s="2">
        <v>39.06</v>
      </c>
      <c r="E5" s="2">
        <v>39.23</v>
      </c>
      <c r="F5" s="2">
        <v>38.72</v>
      </c>
      <c r="G5" s="2">
        <v>38.59</v>
      </c>
      <c r="H5" s="2">
        <v>38.53</v>
      </c>
      <c r="I5" s="2">
        <v>38.03</v>
      </c>
      <c r="J5" s="2">
        <v>39.02</v>
      </c>
      <c r="K5" s="2">
        <v>39.02</v>
      </c>
      <c r="L5" s="2"/>
      <c r="M5" s="2">
        <f aca="true" t="shared" si="0" ref="M5:M30">AVERAGE(B5:K5)</f>
        <v>38.777</v>
      </c>
      <c r="N5" s="2">
        <f aca="true" t="shared" si="1" ref="N5:N30">STDEV(B5:K5)</f>
        <v>0.3883311874046749</v>
      </c>
      <c r="O5" s="2"/>
      <c r="P5" s="2"/>
      <c r="Q5" s="2"/>
      <c r="R5" s="2"/>
      <c r="S5" s="2"/>
    </row>
    <row r="6" spans="1:19" ht="12.75">
      <c r="A6" s="1" t="s">
        <v>21</v>
      </c>
      <c r="B6" s="2">
        <v>6.67</v>
      </c>
      <c r="C6" s="2">
        <v>6.54</v>
      </c>
      <c r="D6" s="2">
        <v>6.65</v>
      </c>
      <c r="E6" s="2">
        <v>6.72</v>
      </c>
      <c r="F6" s="2">
        <v>6.59</v>
      </c>
      <c r="G6" s="2">
        <v>6.61</v>
      </c>
      <c r="H6" s="2">
        <v>6.67</v>
      </c>
      <c r="I6" s="2">
        <v>6.64</v>
      </c>
      <c r="J6" s="2">
        <v>6.69</v>
      </c>
      <c r="K6" s="2">
        <v>6.73</v>
      </c>
      <c r="L6" s="2"/>
      <c r="M6" s="2">
        <f t="shared" si="0"/>
        <v>6.651000000000001</v>
      </c>
      <c r="N6" s="2">
        <f t="shared" si="1"/>
        <v>0.05877452206894145</v>
      </c>
      <c r="O6" s="2"/>
      <c r="P6" s="2"/>
      <c r="Q6" s="2"/>
      <c r="R6" s="2"/>
      <c r="S6" s="2"/>
    </row>
    <row r="7" spans="1:19" ht="12.75">
      <c r="A7" s="1" t="s">
        <v>25</v>
      </c>
      <c r="B7" s="2">
        <v>0.62</v>
      </c>
      <c r="C7" s="2">
        <v>0.62</v>
      </c>
      <c r="D7" s="2">
        <v>0.63</v>
      </c>
      <c r="E7" s="2">
        <v>0.61</v>
      </c>
      <c r="F7" s="2">
        <v>0.7</v>
      </c>
      <c r="G7" s="2">
        <v>0.57</v>
      </c>
      <c r="H7" s="2">
        <v>0.63</v>
      </c>
      <c r="I7" s="2">
        <v>0.65</v>
      </c>
      <c r="J7" s="2">
        <v>0.64</v>
      </c>
      <c r="K7" s="2">
        <v>0.66</v>
      </c>
      <c r="L7" s="2"/>
      <c r="M7" s="2">
        <f t="shared" si="0"/>
        <v>0.633</v>
      </c>
      <c r="N7" s="2">
        <f t="shared" si="1"/>
        <v>0.03400980250849297</v>
      </c>
      <c r="O7" s="2"/>
      <c r="P7" s="2"/>
      <c r="Q7" s="2"/>
      <c r="R7" s="2"/>
      <c r="S7" s="2"/>
    </row>
    <row r="8" spans="1:19" ht="12.75">
      <c r="A8" s="1" t="s">
        <v>22</v>
      </c>
      <c r="B8" s="2">
        <v>0.23</v>
      </c>
      <c r="C8" s="2">
        <v>0.21</v>
      </c>
      <c r="D8" s="2">
        <v>0.16</v>
      </c>
      <c r="E8" s="2">
        <v>0.11</v>
      </c>
      <c r="F8" s="2">
        <v>0.22</v>
      </c>
      <c r="G8" s="2">
        <v>0.24</v>
      </c>
      <c r="H8" s="2">
        <v>0.21</v>
      </c>
      <c r="I8" s="2">
        <v>0.27</v>
      </c>
      <c r="J8" s="2">
        <v>0.24</v>
      </c>
      <c r="K8" s="2">
        <v>0.14</v>
      </c>
      <c r="L8" s="2"/>
      <c r="M8" s="2">
        <f t="shared" si="0"/>
        <v>0.20299999999999999</v>
      </c>
      <c r="N8" s="2">
        <f t="shared" si="1"/>
        <v>0.05034326612809751</v>
      </c>
      <c r="O8" s="2"/>
      <c r="P8" s="2"/>
      <c r="Q8" s="2"/>
      <c r="R8" s="2"/>
      <c r="S8" s="2"/>
    </row>
    <row r="9" spans="1:19" ht="12.75">
      <c r="A9" s="1" t="s">
        <v>23</v>
      </c>
      <c r="B9" s="2">
        <v>0.12</v>
      </c>
      <c r="C9" s="2">
        <v>0.11</v>
      </c>
      <c r="D9" s="2">
        <v>0.12</v>
      </c>
      <c r="E9" s="2">
        <v>0.12</v>
      </c>
      <c r="F9" s="2">
        <v>0.14</v>
      </c>
      <c r="G9" s="2">
        <v>0.11</v>
      </c>
      <c r="H9" s="2">
        <v>0.13</v>
      </c>
      <c r="I9" s="2">
        <v>0.13</v>
      </c>
      <c r="J9" s="2">
        <v>0.1</v>
      </c>
      <c r="K9" s="2">
        <v>0.12</v>
      </c>
      <c r="L9" s="2"/>
      <c r="M9" s="2">
        <f t="shared" si="0"/>
        <v>0.12000000000000002</v>
      </c>
      <c r="N9" s="2">
        <f t="shared" si="1"/>
        <v>0.01154700538379228</v>
      </c>
      <c r="O9" s="2"/>
      <c r="P9" s="2"/>
      <c r="Q9" s="2"/>
      <c r="R9" s="2"/>
      <c r="S9" s="2"/>
    </row>
    <row r="10" spans="1:19" ht="12.75">
      <c r="A10" s="1" t="s">
        <v>18</v>
      </c>
      <c r="B10" s="2">
        <v>0.07</v>
      </c>
      <c r="C10" s="2">
        <v>0.05</v>
      </c>
      <c r="D10" s="2">
        <v>0.07</v>
      </c>
      <c r="E10" s="2">
        <v>0.06</v>
      </c>
      <c r="F10" s="2">
        <v>0.01</v>
      </c>
      <c r="G10" s="2">
        <v>0.04</v>
      </c>
      <c r="H10" s="2">
        <v>0.08</v>
      </c>
      <c r="I10" s="2">
        <v>0.11</v>
      </c>
      <c r="J10" s="2">
        <v>0.13</v>
      </c>
      <c r="K10" s="2">
        <v>0.03</v>
      </c>
      <c r="L10" s="2"/>
      <c r="M10" s="2">
        <f t="shared" si="0"/>
        <v>0.065</v>
      </c>
      <c r="N10" s="2">
        <f t="shared" si="1"/>
        <v>0.035978388574871505</v>
      </c>
      <c r="O10" s="2"/>
      <c r="P10" s="2"/>
      <c r="Q10" s="2"/>
      <c r="R10" s="2"/>
      <c r="S10" s="2"/>
    </row>
    <row r="11" spans="1:19" ht="12.75">
      <c r="A11" s="1" t="s">
        <v>17</v>
      </c>
      <c r="B11" s="2">
        <v>0</v>
      </c>
      <c r="C11" s="2">
        <v>0.08</v>
      </c>
      <c r="D11" s="2">
        <v>0</v>
      </c>
      <c r="E11" s="2">
        <v>0</v>
      </c>
      <c r="F11" s="2">
        <v>0.09</v>
      </c>
      <c r="G11" s="2">
        <v>0.04</v>
      </c>
      <c r="H11" s="2">
        <v>0.04</v>
      </c>
      <c r="I11" s="2">
        <v>0.03</v>
      </c>
      <c r="J11" s="2">
        <v>0</v>
      </c>
      <c r="K11" s="2">
        <v>0.08</v>
      </c>
      <c r="L11" s="2"/>
      <c r="M11" s="2">
        <f t="shared" si="0"/>
        <v>0.036000000000000004</v>
      </c>
      <c r="N11" s="2">
        <f t="shared" si="1"/>
        <v>0.036575644598253874</v>
      </c>
      <c r="O11" s="2" t="s">
        <v>70</v>
      </c>
      <c r="P11" s="2"/>
      <c r="Q11" s="2"/>
      <c r="R11" s="2"/>
      <c r="S11" s="2"/>
    </row>
    <row r="12" spans="1:19" ht="12.75">
      <c r="A12" s="1" t="s">
        <v>19</v>
      </c>
      <c r="B12" s="2">
        <v>0.03</v>
      </c>
      <c r="C12" s="2">
        <v>0.04</v>
      </c>
      <c r="D12" s="2">
        <v>0.03</v>
      </c>
      <c r="E12" s="2">
        <v>0.02</v>
      </c>
      <c r="F12" s="2">
        <v>0.04</v>
      </c>
      <c r="G12" s="2">
        <v>0.05</v>
      </c>
      <c r="H12" s="2">
        <v>0.07</v>
      </c>
      <c r="I12" s="2">
        <v>0.05</v>
      </c>
      <c r="J12" s="2">
        <v>0.07</v>
      </c>
      <c r="K12" s="2">
        <v>0.04</v>
      </c>
      <c r="L12" s="2"/>
      <c r="M12" s="2">
        <f t="shared" si="0"/>
        <v>0.044</v>
      </c>
      <c r="N12" s="2">
        <f t="shared" si="1"/>
        <v>0.016465452046971307</v>
      </c>
      <c r="O12" s="2" t="s">
        <v>70</v>
      </c>
      <c r="P12" s="2"/>
      <c r="Q12" s="2"/>
      <c r="R12" s="2"/>
      <c r="S12" s="2"/>
    </row>
    <row r="13" spans="1:19" ht="12.75">
      <c r="A13" s="1" t="s">
        <v>24</v>
      </c>
      <c r="B13" s="2">
        <v>0.03</v>
      </c>
      <c r="C13" s="2">
        <v>0</v>
      </c>
      <c r="D13" s="2">
        <v>0.02</v>
      </c>
      <c r="E13" s="2">
        <v>0.02</v>
      </c>
      <c r="F13" s="2">
        <v>0.03</v>
      </c>
      <c r="G13" s="2">
        <v>0.02</v>
      </c>
      <c r="H13" s="2">
        <v>0.03</v>
      </c>
      <c r="I13" s="2">
        <v>0.02</v>
      </c>
      <c r="J13" s="2">
        <v>0.02</v>
      </c>
      <c r="K13" s="2">
        <v>0.01</v>
      </c>
      <c r="L13" s="2"/>
      <c r="M13" s="2">
        <f t="shared" si="0"/>
        <v>0.02</v>
      </c>
      <c r="N13" s="2">
        <f t="shared" si="1"/>
        <v>0.009428090415820631</v>
      </c>
      <c r="O13" s="2" t="s">
        <v>70</v>
      </c>
      <c r="P13" s="2"/>
      <c r="Q13" s="2"/>
      <c r="R13" s="2"/>
      <c r="S13" s="2"/>
    </row>
    <row r="14" spans="1:19" ht="12.75">
      <c r="A14" s="1" t="s">
        <v>27</v>
      </c>
      <c r="B14" s="2">
        <v>0.03</v>
      </c>
      <c r="C14" s="2">
        <v>0</v>
      </c>
      <c r="D14" s="2">
        <v>0.01</v>
      </c>
      <c r="E14" s="2">
        <v>0</v>
      </c>
      <c r="F14" s="2">
        <v>0.03</v>
      </c>
      <c r="G14" s="2">
        <v>0.05</v>
      </c>
      <c r="H14" s="2">
        <v>0</v>
      </c>
      <c r="I14" s="2">
        <v>0.02</v>
      </c>
      <c r="J14" s="2">
        <v>0.03</v>
      </c>
      <c r="K14" s="2">
        <v>0.01</v>
      </c>
      <c r="L14" s="2"/>
      <c r="M14" s="2">
        <f t="shared" si="0"/>
        <v>0.018000000000000002</v>
      </c>
      <c r="N14" s="2">
        <f t="shared" si="1"/>
        <v>0.016865480854231354</v>
      </c>
      <c r="O14" s="2" t="s">
        <v>70</v>
      </c>
      <c r="P14" s="2"/>
      <c r="Q14" s="2"/>
      <c r="R14" s="2"/>
      <c r="S14" s="2"/>
    </row>
    <row r="15" spans="1:19" ht="12.75">
      <c r="A15" s="1" t="s">
        <v>28</v>
      </c>
      <c r="B15" s="2">
        <v>0</v>
      </c>
      <c r="C15" s="2">
        <v>0.01</v>
      </c>
      <c r="D15" s="2">
        <v>0</v>
      </c>
      <c r="E15" s="2">
        <v>0.04</v>
      </c>
      <c r="F15" s="2">
        <v>0</v>
      </c>
      <c r="G15" s="2">
        <v>0.01</v>
      </c>
      <c r="H15" s="2">
        <v>0.02</v>
      </c>
      <c r="I15" s="2">
        <v>0.01</v>
      </c>
      <c r="J15" s="2">
        <v>0</v>
      </c>
      <c r="K15" s="2">
        <v>0.06</v>
      </c>
      <c r="L15" s="2"/>
      <c r="M15" s="2">
        <f t="shared" si="0"/>
        <v>0.015</v>
      </c>
      <c r="N15" s="2">
        <f t="shared" si="1"/>
        <v>0.020138409955990953</v>
      </c>
      <c r="O15" s="2" t="s">
        <v>70</v>
      </c>
      <c r="P15" s="2"/>
      <c r="Q15" s="2"/>
      <c r="R15" s="2"/>
      <c r="S15" s="2"/>
    </row>
    <row r="16" spans="1:19" ht="12.75">
      <c r="A16" s="1" t="s">
        <v>29</v>
      </c>
      <c r="B16" s="2">
        <v>97.19</v>
      </c>
      <c r="C16" s="2">
        <v>96.77</v>
      </c>
      <c r="D16" s="2">
        <v>97.22</v>
      </c>
      <c r="E16" s="2">
        <v>97.43</v>
      </c>
      <c r="F16" s="2">
        <v>97.18</v>
      </c>
      <c r="G16" s="2">
        <v>96.44</v>
      </c>
      <c r="H16" s="2">
        <v>96.97</v>
      </c>
      <c r="I16" s="2">
        <v>96.54</v>
      </c>
      <c r="J16" s="2">
        <v>97.76</v>
      </c>
      <c r="K16" s="2">
        <v>97.4</v>
      </c>
      <c r="L16" s="2"/>
      <c r="M16" s="2">
        <f t="shared" si="0"/>
        <v>97.09</v>
      </c>
      <c r="N16" s="2">
        <f t="shared" si="1"/>
        <v>0.4133064507388449</v>
      </c>
      <c r="O16" s="2"/>
      <c r="P16" s="2"/>
      <c r="Q16" s="2"/>
      <c r="R16" s="2"/>
      <c r="S16" s="2"/>
    </row>
    <row r="17" spans="1:19" ht="12.75">
      <c r="A17" s="1" t="s">
        <v>71</v>
      </c>
      <c r="B17" s="2">
        <f>100-B16</f>
        <v>2.8100000000000023</v>
      </c>
      <c r="C17" s="2">
        <f aca="true" t="shared" si="2" ref="C17:K17">100-C16</f>
        <v>3.230000000000004</v>
      </c>
      <c r="D17" s="2">
        <f t="shared" si="2"/>
        <v>2.780000000000001</v>
      </c>
      <c r="E17" s="2">
        <f t="shared" si="2"/>
        <v>2.569999999999993</v>
      </c>
      <c r="F17" s="2">
        <f t="shared" si="2"/>
        <v>2.819999999999993</v>
      </c>
      <c r="G17" s="2">
        <f t="shared" si="2"/>
        <v>3.5600000000000023</v>
      </c>
      <c r="H17" s="2">
        <f t="shared" si="2"/>
        <v>3.030000000000001</v>
      </c>
      <c r="I17" s="2">
        <f t="shared" si="2"/>
        <v>3.4599999999999937</v>
      </c>
      <c r="J17" s="2">
        <f t="shared" si="2"/>
        <v>2.239999999999995</v>
      </c>
      <c r="K17" s="2">
        <f t="shared" si="2"/>
        <v>2.5999999999999943</v>
      </c>
      <c r="L17" s="2"/>
      <c r="M17" s="2">
        <f>AVERAGE(B17:K17)</f>
        <v>2.909999999999998</v>
      </c>
      <c r="N17" s="2">
        <f>STDEV(B17:K17)</f>
        <v>0.41330645073870353</v>
      </c>
      <c r="O17" s="2"/>
      <c r="P17" s="2"/>
      <c r="Q17" s="2"/>
      <c r="R17" s="2"/>
      <c r="S17" s="2"/>
    </row>
    <row r="18" spans="1:19" ht="12.75">
      <c r="A18" s="1" t="s">
        <v>77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2:19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2.75">
      <c r="A20" s="1" t="s">
        <v>30</v>
      </c>
      <c r="B20" s="2" t="s">
        <v>31</v>
      </c>
      <c r="C20" s="2" t="s">
        <v>32</v>
      </c>
      <c r="D20" s="2" t="s">
        <v>33</v>
      </c>
      <c r="E20" s="2">
        <v>23</v>
      </c>
      <c r="F20" s="2" t="s">
        <v>34</v>
      </c>
      <c r="G20" s="2"/>
      <c r="H20" s="2"/>
      <c r="I20" s="2"/>
      <c r="J20" s="2"/>
      <c r="K20" s="2"/>
      <c r="L20" s="2"/>
      <c r="M20" s="1" t="s">
        <v>73</v>
      </c>
      <c r="N20" s="1" t="s">
        <v>74</v>
      </c>
      <c r="O20" s="2" t="s">
        <v>75</v>
      </c>
      <c r="P20" s="2"/>
      <c r="Q20" s="2" t="s">
        <v>76</v>
      </c>
      <c r="R20" s="2"/>
      <c r="S20" s="2"/>
    </row>
    <row r="21" spans="1:17" ht="12.75">
      <c r="A21" s="1" t="s">
        <v>37</v>
      </c>
      <c r="B21" s="2">
        <v>7.99665188414333</v>
      </c>
      <c r="C21" s="2">
        <v>8.069420845591978</v>
      </c>
      <c r="D21" s="2">
        <v>8.02169035081787</v>
      </c>
      <c r="E21" s="2">
        <v>8.015697403792608</v>
      </c>
      <c r="F21" s="2">
        <v>8.040855778731219</v>
      </c>
      <c r="G21" s="2">
        <v>8.02768756446787</v>
      </c>
      <c r="H21" s="2">
        <v>8.04243868909355</v>
      </c>
      <c r="I21" s="2">
        <v>8.059432214482378</v>
      </c>
      <c r="J21" s="2">
        <v>8.026047030261797</v>
      </c>
      <c r="K21" s="2">
        <v>8.02010718002854</v>
      </c>
      <c r="L21" s="2"/>
      <c r="M21" s="2">
        <f>AVERAGE(B21:K21)</f>
        <v>8.032002894141113</v>
      </c>
      <c r="N21" s="2">
        <f>STDEV(B21:K21)</f>
        <v>0.021492282747571794</v>
      </c>
      <c r="O21" s="5">
        <v>8</v>
      </c>
      <c r="P21" s="2">
        <v>4</v>
      </c>
      <c r="Q21" s="2">
        <f>O21*P21</f>
        <v>32</v>
      </c>
    </row>
    <row r="22" spans="2:17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5"/>
      <c r="P22" s="2"/>
      <c r="Q22" s="2"/>
    </row>
    <row r="23" spans="1:17" ht="12.75">
      <c r="A23" s="1" t="s">
        <v>42</v>
      </c>
      <c r="B23" s="2">
        <v>5.215003182750256</v>
      </c>
      <c r="C23" s="2">
        <v>5.111185286405101</v>
      </c>
      <c r="D23" s="2">
        <v>5.190805788717061</v>
      </c>
      <c r="E23" s="2">
        <v>5.2074395602142785</v>
      </c>
      <c r="F23" s="2">
        <v>5.1436507716561595</v>
      </c>
      <c r="G23" s="2">
        <v>5.1690433190082015</v>
      </c>
      <c r="H23" s="2">
        <v>5.125493611290898</v>
      </c>
      <c r="I23" s="2">
        <v>5.069670120686589</v>
      </c>
      <c r="J23" s="2">
        <v>5.153595148000111</v>
      </c>
      <c r="K23" s="2">
        <v>5.182413394493321</v>
      </c>
      <c r="L23" s="2"/>
      <c r="M23" s="2">
        <f>AVERAGE(B23:K23)</f>
        <v>5.156830018322198</v>
      </c>
      <c r="N23" s="2">
        <f>STDEV(B23:K23)</f>
        <v>0.04564340801368355</v>
      </c>
      <c r="O23" s="5">
        <v>5.24</v>
      </c>
      <c r="P23" s="2">
        <v>2</v>
      </c>
      <c r="Q23" s="2">
        <f aca="true" t="shared" si="3" ref="Q23:Q29">O23*P23</f>
        <v>10.48</v>
      </c>
    </row>
    <row r="24" spans="1:17" ht="12.75">
      <c r="A24" s="1" t="s">
        <v>38</v>
      </c>
      <c r="B24" s="2">
        <v>1.5829944482098186</v>
      </c>
      <c r="C24" s="2">
        <v>1.551746235335353</v>
      </c>
      <c r="D24" s="2">
        <v>1.575348842475239</v>
      </c>
      <c r="E24" s="2">
        <v>1.5901121444646036</v>
      </c>
      <c r="F24" s="2">
        <v>1.5605370784430215</v>
      </c>
      <c r="G24" s="2">
        <v>1.5782994465864237</v>
      </c>
      <c r="H24" s="2">
        <v>1.581667070674731</v>
      </c>
      <c r="I24" s="2">
        <v>1.577880127694375</v>
      </c>
      <c r="J24" s="2">
        <v>1.5750766847352458</v>
      </c>
      <c r="K24" s="2">
        <v>1.5933544728983404</v>
      </c>
      <c r="L24" s="2"/>
      <c r="M24" s="2">
        <f>AVERAGE(B24:K24)</f>
        <v>1.5767016551517152</v>
      </c>
      <c r="N24" s="2">
        <f>STDEV(B24:K24)</f>
        <v>0.012533914182805105</v>
      </c>
      <c r="O24" s="5">
        <v>1.59</v>
      </c>
      <c r="P24" s="2">
        <v>2</v>
      </c>
      <c r="Q24" s="2">
        <f t="shared" si="3"/>
        <v>3.18</v>
      </c>
    </row>
    <row r="25" spans="1:17" ht="12.75">
      <c r="A25" s="1" t="s">
        <v>41</v>
      </c>
      <c r="B25" s="2">
        <v>0.07512930791723342</v>
      </c>
      <c r="C25" s="2">
        <v>0.07511017649123425</v>
      </c>
      <c r="D25" s="2">
        <v>0.07620084427990102</v>
      </c>
      <c r="E25" s="2">
        <v>0.07369744935753003</v>
      </c>
      <c r="F25" s="2">
        <v>0.08463516754486673</v>
      </c>
      <c r="G25" s="2">
        <v>0.06949074077330836</v>
      </c>
      <c r="H25" s="2">
        <v>0.07627705719075159</v>
      </c>
      <c r="I25" s="2">
        <v>0.07886483966428666</v>
      </c>
      <c r="J25" s="2">
        <v>0.07693424566992721</v>
      </c>
      <c r="K25" s="2">
        <v>0.07978209128511904</v>
      </c>
      <c r="L25" s="2"/>
      <c r="M25" s="2">
        <f>AVERAGE(B25:K25)</f>
        <v>0.07661219201741584</v>
      </c>
      <c r="N25" s="2">
        <f>STDEV(B25:K25)</f>
        <v>0.003993631714808638</v>
      </c>
      <c r="O25" s="5">
        <f>M25*7/6.85</f>
        <v>0.07828983125867313</v>
      </c>
      <c r="P25" s="2">
        <v>2</v>
      </c>
      <c r="Q25" s="2">
        <f t="shared" si="3"/>
        <v>0.15657966251734626</v>
      </c>
    </row>
    <row r="26" spans="1:17" ht="12.75">
      <c r="A26" s="1" t="s">
        <v>39</v>
      </c>
      <c r="B26" s="2">
        <v>0.04315474745864008</v>
      </c>
      <c r="C26" s="2">
        <v>0.039392127095178794</v>
      </c>
      <c r="D26" s="2">
        <v>0.029965550540985417</v>
      </c>
      <c r="E26" s="2">
        <v>0.020577772060734772</v>
      </c>
      <c r="F26" s="2">
        <v>0.041186846753983715</v>
      </c>
      <c r="G26" s="2">
        <v>0.04530502476035203</v>
      </c>
      <c r="H26" s="2">
        <v>0.039369121098086046</v>
      </c>
      <c r="I26" s="2">
        <v>0.05072439513680834</v>
      </c>
      <c r="J26" s="2">
        <v>0.04467185762219689</v>
      </c>
      <c r="K26" s="2">
        <v>0.02620429988755957</v>
      </c>
      <c r="L26" s="2"/>
      <c r="M26" s="2">
        <f>AVERAGE(B26:K26)</f>
        <v>0.03805517424145256</v>
      </c>
      <c r="N26" s="2">
        <f>STDEV(B26:K26)</f>
        <v>0.009472308941532613</v>
      </c>
      <c r="O26" s="5">
        <v>0.04</v>
      </c>
      <c r="P26" s="2">
        <v>3</v>
      </c>
      <c r="Q26" s="2">
        <f t="shared" si="3"/>
        <v>0.12</v>
      </c>
    </row>
    <row r="27" spans="1:17" ht="12.75">
      <c r="A27" s="1" t="s">
        <v>40</v>
      </c>
      <c r="B27" s="2">
        <v>0.02046913048897879</v>
      </c>
      <c r="C27" s="2">
        <v>0.018758591585826625</v>
      </c>
      <c r="D27" s="2">
        <v>0.02043153188137599</v>
      </c>
      <c r="E27" s="2">
        <v>0.020408181980670327</v>
      </c>
      <c r="F27" s="2">
        <v>0.02382765502581685</v>
      </c>
      <c r="G27" s="2">
        <v>0.0188775322397624</v>
      </c>
      <c r="H27" s="2">
        <v>0.022156297202688146</v>
      </c>
      <c r="I27" s="2">
        <v>0.022203113052157646</v>
      </c>
      <c r="J27" s="2">
        <v>0.01692155133571797</v>
      </c>
      <c r="K27" s="2">
        <v>0.020419409390012702</v>
      </c>
      <c r="L27" s="2"/>
      <c r="M27" s="2">
        <f>AVERAGE(B27:K27)</f>
        <v>0.02044729941830074</v>
      </c>
      <c r="N27" s="2">
        <f>STDEV(B27:K27)</f>
        <v>0.0019770964933381683</v>
      </c>
      <c r="O27" s="5">
        <v>0.02</v>
      </c>
      <c r="P27" s="2">
        <v>2</v>
      </c>
      <c r="Q27" s="2">
        <f t="shared" si="3"/>
        <v>0.04</v>
      </c>
    </row>
    <row r="28" spans="2:17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5"/>
      <c r="P28" s="2"/>
      <c r="Q28" s="2"/>
    </row>
    <row r="29" spans="1:17" ht="12.75">
      <c r="A29" s="1" t="s">
        <v>35</v>
      </c>
      <c r="B29" s="2">
        <v>0.02160677440095297</v>
      </c>
      <c r="C29" s="2">
        <v>0.015429480220286364</v>
      </c>
      <c r="D29" s="2">
        <v>0.02156708611850731</v>
      </c>
      <c r="E29" s="2">
        <v>0.018464947255674772</v>
      </c>
      <c r="F29" s="2">
        <v>0.003079831928578218</v>
      </c>
      <c r="G29" s="2">
        <v>0.012421849858762598</v>
      </c>
      <c r="H29" s="2">
        <v>0.024672750422652757</v>
      </c>
      <c r="I29" s="2">
        <v>0.03399671480095633</v>
      </c>
      <c r="J29" s="2">
        <v>0.039806800934293805</v>
      </c>
      <c r="K29" s="2">
        <v>0.00923755280445197</v>
      </c>
      <c r="L29" s="2"/>
      <c r="M29" s="2">
        <f>AVERAGE(B29:K29)</f>
        <v>0.02002837887451171</v>
      </c>
      <c r="N29" s="2">
        <f>STDEV(B29:K29)</f>
        <v>0.01104474821907838</v>
      </c>
      <c r="O29" s="5">
        <v>0.02</v>
      </c>
      <c r="P29" s="2">
        <v>1</v>
      </c>
      <c r="Q29" s="2">
        <f t="shared" si="3"/>
        <v>0.02</v>
      </c>
    </row>
    <row r="30" spans="1:17" ht="12.75">
      <c r="A30" s="1" t="s">
        <v>29</v>
      </c>
      <c r="B30" s="2">
        <f>SUM(B21:B29)</f>
        <v>14.95500947536921</v>
      </c>
      <c r="C30" s="2">
        <f aca="true" t="shared" si="4" ref="C30:K30">SUM(C21:C29)</f>
        <v>14.881042742724958</v>
      </c>
      <c r="D30" s="2">
        <f t="shared" si="4"/>
        <v>14.936009994830941</v>
      </c>
      <c r="E30" s="2">
        <f t="shared" si="4"/>
        <v>14.9463974591261</v>
      </c>
      <c r="F30" s="2">
        <f t="shared" si="4"/>
        <v>14.897773130083648</v>
      </c>
      <c r="G30" s="2">
        <f t="shared" si="4"/>
        <v>14.921125477694682</v>
      </c>
      <c r="H30" s="2">
        <f t="shared" si="4"/>
        <v>14.91207459697336</v>
      </c>
      <c r="I30" s="2">
        <f t="shared" si="4"/>
        <v>14.892771525517547</v>
      </c>
      <c r="J30" s="2">
        <f t="shared" si="4"/>
        <v>14.933053318559288</v>
      </c>
      <c r="K30" s="2">
        <f t="shared" si="4"/>
        <v>14.931518400787347</v>
      </c>
      <c r="L30" s="2"/>
      <c r="M30" s="2">
        <f t="shared" si="0"/>
        <v>14.920677612166708</v>
      </c>
      <c r="N30" s="2">
        <f t="shared" si="1"/>
        <v>0.024254324756563292</v>
      </c>
      <c r="O30" s="2"/>
      <c r="P30" s="2"/>
      <c r="Q30" s="6">
        <f>SUM(Q21:Q29)</f>
        <v>45.99657966251735</v>
      </c>
    </row>
    <row r="31" spans="2:19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2:19" ht="20.25">
      <c r="B32" s="2"/>
      <c r="C32" s="2"/>
      <c r="D32" s="2" t="s">
        <v>68</v>
      </c>
      <c r="E32" s="2"/>
      <c r="F32" s="2"/>
      <c r="G32" s="4" t="s">
        <v>67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2:20" ht="20.25">
      <c r="B33" s="2"/>
      <c r="C33" s="2"/>
      <c r="D33" s="2" t="s">
        <v>69</v>
      </c>
      <c r="E33" s="2"/>
      <c r="F33" s="2"/>
      <c r="G33" s="4" t="s">
        <v>78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" t="s">
        <v>72</v>
      </c>
    </row>
    <row r="34" spans="2:19" ht="12.75">
      <c r="B34" s="2"/>
      <c r="C34" s="2"/>
      <c r="D34" s="2"/>
      <c r="E34" s="2"/>
      <c r="F34" s="2"/>
      <c r="G34" s="3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12.75">
      <c r="A35" s="1" t="s">
        <v>45</v>
      </c>
      <c r="B35" s="1" t="s">
        <v>46</v>
      </c>
      <c r="C35" s="1" t="s">
        <v>47</v>
      </c>
      <c r="D35" s="1" t="s">
        <v>48</v>
      </c>
      <c r="E35" s="1" t="s">
        <v>49</v>
      </c>
      <c r="F35" s="1" t="s">
        <v>50</v>
      </c>
      <c r="G35" s="1" t="s">
        <v>51</v>
      </c>
      <c r="H35" s="1" t="s">
        <v>52</v>
      </c>
      <c r="M35" s="2"/>
      <c r="N35" s="2"/>
      <c r="Q35" s="2"/>
      <c r="R35" s="2"/>
      <c r="S35" s="2"/>
    </row>
    <row r="36" spans="1:14" ht="12.75">
      <c r="A36" s="1" t="s">
        <v>53</v>
      </c>
      <c r="B36" s="1" t="s">
        <v>37</v>
      </c>
      <c r="C36" s="1" t="s">
        <v>54</v>
      </c>
      <c r="D36" s="1">
        <v>20</v>
      </c>
      <c r="E36" s="1">
        <v>10</v>
      </c>
      <c r="F36" s="1">
        <v>600</v>
      </c>
      <c r="G36" s="1">
        <v>-600</v>
      </c>
      <c r="H36" s="1" t="s">
        <v>55</v>
      </c>
      <c r="M36" s="2"/>
      <c r="N36" s="2"/>
    </row>
    <row r="37" spans="1:14" ht="12.75">
      <c r="A37" s="1" t="s">
        <v>53</v>
      </c>
      <c r="B37" s="1" t="s">
        <v>17</v>
      </c>
      <c r="C37" s="1" t="s">
        <v>54</v>
      </c>
      <c r="D37" s="1">
        <v>20</v>
      </c>
      <c r="E37" s="1">
        <v>10</v>
      </c>
      <c r="F37" s="1">
        <v>600</v>
      </c>
      <c r="G37" s="1">
        <v>-700</v>
      </c>
      <c r="H37" s="1" t="s">
        <v>56</v>
      </c>
      <c r="M37" s="2"/>
      <c r="N37" s="2"/>
    </row>
    <row r="38" spans="1:14" ht="12.75">
      <c r="A38" s="1" t="s">
        <v>53</v>
      </c>
      <c r="B38" s="1" t="s">
        <v>35</v>
      </c>
      <c r="C38" s="1" t="s">
        <v>54</v>
      </c>
      <c r="D38" s="1">
        <v>20</v>
      </c>
      <c r="E38" s="1">
        <v>10</v>
      </c>
      <c r="F38" s="1">
        <v>600</v>
      </c>
      <c r="G38" s="1">
        <v>-600</v>
      </c>
      <c r="H38" s="1" t="s">
        <v>57</v>
      </c>
      <c r="M38" s="2"/>
      <c r="N38" s="2"/>
    </row>
    <row r="39" spans="1:14" ht="12.75">
      <c r="A39" s="1" t="s">
        <v>53</v>
      </c>
      <c r="B39" s="1" t="s">
        <v>38</v>
      </c>
      <c r="C39" s="1" t="s">
        <v>54</v>
      </c>
      <c r="D39" s="1">
        <v>20</v>
      </c>
      <c r="E39" s="1">
        <v>10</v>
      </c>
      <c r="F39" s="1">
        <v>600</v>
      </c>
      <c r="G39" s="1">
        <v>-600</v>
      </c>
      <c r="H39" s="1" t="s">
        <v>55</v>
      </c>
      <c r="M39" s="2"/>
      <c r="N39" s="2"/>
    </row>
    <row r="40" spans="1:14" ht="12.75">
      <c r="A40" s="1" t="s">
        <v>53</v>
      </c>
      <c r="B40" s="1" t="s">
        <v>39</v>
      </c>
      <c r="C40" s="1" t="s">
        <v>54</v>
      </c>
      <c r="D40" s="1">
        <v>20</v>
      </c>
      <c r="E40" s="1">
        <v>10</v>
      </c>
      <c r="F40" s="1">
        <v>600</v>
      </c>
      <c r="G40" s="1">
        <v>-600</v>
      </c>
      <c r="H40" s="1" t="s">
        <v>58</v>
      </c>
      <c r="M40" s="2"/>
      <c r="N40" s="2"/>
    </row>
    <row r="41" spans="1:14" ht="12.75">
      <c r="A41" s="1" t="s">
        <v>59</v>
      </c>
      <c r="B41" s="1" t="s">
        <v>36</v>
      </c>
      <c r="C41" s="1" t="s">
        <v>54</v>
      </c>
      <c r="D41" s="1">
        <v>20</v>
      </c>
      <c r="E41" s="1">
        <v>10</v>
      </c>
      <c r="F41" s="1">
        <v>600</v>
      </c>
      <c r="G41" s="1">
        <v>-600</v>
      </c>
      <c r="H41" s="1" t="s">
        <v>60</v>
      </c>
      <c r="M41" s="2"/>
      <c r="N41" s="2"/>
    </row>
    <row r="42" spans="1:14" ht="12.75">
      <c r="A42" s="1" t="s">
        <v>59</v>
      </c>
      <c r="B42" s="1" t="s">
        <v>40</v>
      </c>
      <c r="C42" s="1" t="s">
        <v>54</v>
      </c>
      <c r="D42" s="1">
        <v>20</v>
      </c>
      <c r="E42" s="1">
        <v>10</v>
      </c>
      <c r="F42" s="1">
        <v>600</v>
      </c>
      <c r="G42" s="1">
        <v>-600</v>
      </c>
      <c r="H42" s="1" t="s">
        <v>55</v>
      </c>
      <c r="M42" s="2"/>
      <c r="N42" s="2"/>
    </row>
    <row r="43" spans="1:14" ht="12.75">
      <c r="A43" s="1" t="s">
        <v>59</v>
      </c>
      <c r="B43" s="1" t="s">
        <v>24</v>
      </c>
      <c r="C43" s="1" t="s">
        <v>54</v>
      </c>
      <c r="D43" s="1">
        <v>20</v>
      </c>
      <c r="E43" s="1">
        <v>10</v>
      </c>
      <c r="F43" s="1">
        <v>600</v>
      </c>
      <c r="G43" s="1">
        <v>-600</v>
      </c>
      <c r="H43" s="1" t="s">
        <v>61</v>
      </c>
      <c r="M43" s="2"/>
      <c r="N43" s="2"/>
    </row>
    <row r="44" spans="1:14" ht="12.75">
      <c r="A44" s="1" t="s">
        <v>59</v>
      </c>
      <c r="B44" s="1" t="s">
        <v>41</v>
      </c>
      <c r="C44" s="1" t="s">
        <v>54</v>
      </c>
      <c r="D44" s="1">
        <v>20</v>
      </c>
      <c r="E44" s="1">
        <v>10</v>
      </c>
      <c r="F44" s="1">
        <v>600</v>
      </c>
      <c r="G44" s="1">
        <v>-600</v>
      </c>
      <c r="H44" s="1" t="s">
        <v>62</v>
      </c>
      <c r="M44" s="2"/>
      <c r="N44" s="2"/>
    </row>
    <row r="45" spans="1:14" ht="12.75">
      <c r="A45" s="1" t="s">
        <v>63</v>
      </c>
      <c r="B45" s="1" t="s">
        <v>42</v>
      </c>
      <c r="C45" s="1" t="s">
        <v>54</v>
      </c>
      <c r="D45" s="1">
        <v>20</v>
      </c>
      <c r="E45" s="1">
        <v>10</v>
      </c>
      <c r="F45" s="1">
        <v>500</v>
      </c>
      <c r="G45" s="1">
        <v>-500</v>
      </c>
      <c r="H45" s="1" t="s">
        <v>64</v>
      </c>
      <c r="M45" s="2"/>
      <c r="N45" s="2"/>
    </row>
    <row r="46" spans="1:14" ht="12.75">
      <c r="A46" s="1" t="s">
        <v>63</v>
      </c>
      <c r="B46" s="1" t="s">
        <v>43</v>
      </c>
      <c r="C46" s="1" t="s">
        <v>54</v>
      </c>
      <c r="D46" s="1">
        <v>20</v>
      </c>
      <c r="E46" s="1">
        <v>10</v>
      </c>
      <c r="F46" s="1">
        <v>500</v>
      </c>
      <c r="G46" s="1">
        <v>-500</v>
      </c>
      <c r="H46" s="1" t="s">
        <v>65</v>
      </c>
      <c r="M46" s="2"/>
      <c r="N46" s="2"/>
    </row>
    <row r="47" spans="1:14" ht="12.75">
      <c r="A47" s="1" t="s">
        <v>63</v>
      </c>
      <c r="B47" s="1" t="s">
        <v>44</v>
      </c>
      <c r="C47" s="1" t="s">
        <v>54</v>
      </c>
      <c r="D47" s="1">
        <v>20</v>
      </c>
      <c r="E47" s="1">
        <v>10</v>
      </c>
      <c r="F47" s="1">
        <v>500</v>
      </c>
      <c r="G47" s="1">
        <v>-500</v>
      </c>
      <c r="H47" s="1" t="s">
        <v>66</v>
      </c>
      <c r="M47" s="2"/>
      <c r="N47" s="2"/>
    </row>
    <row r="48" spans="13:14" ht="12.75">
      <c r="M48" s="2"/>
      <c r="N48" s="2"/>
    </row>
    <row r="49" spans="2:16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ht="12.75">
      <c r="Q50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2008-02-08T20:03:24Z</dcterms:created>
  <dcterms:modified xsi:type="dcterms:W3CDTF">2008-02-08T20:37:36Z</dcterms:modified>
  <cp:category/>
  <cp:version/>
  <cp:contentType/>
  <cp:contentStatus/>
</cp:coreProperties>
</file>