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96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<sst xmlns="http://schemas.openxmlformats.org/spreadsheetml/2006/main" count="109" uniqueCount="73">
  <si>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#1</t>
  </si>
  <si>
    <t>#2</t>
  </si>
  <si>
    <t>#3</t>
  </si>
  <si>
    <t>#4</t>
  </si>
  <si>
    <t>#5</t>
  </si>
  <si>
    <t>#6</t>
  </si>
  <si>
    <t>#7</t>
  </si>
  <si>
    <t>#8</t>
  </si>
  <si>
    <t>#9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</si>
  <si>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</si>
  <si>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</si>
  <si>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</si>
  <si>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</si>
  <si>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</si>
  <si>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</si>
  <si>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</si>
  <si>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</si>
  <si>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</si>
  <si>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P2O5</t>
  </si>
  <si>
    <t>SO3</t>
  </si>
  <si>
    <t>K2O</t>
  </si>
  <si>
    <t>CaO</t>
  </si>
  <si>
    <t>Fe2O3</t>
  </si>
  <si>
    <t>As2O5</t>
  </si>
  <si>
    <t>Totals</t>
  </si>
  <si>
    <t>Na</t>
  </si>
  <si>
    <t>Mg</t>
  </si>
  <si>
    <t>Al</t>
  </si>
  <si>
    <t>P</t>
  </si>
  <si>
    <t>S</t>
  </si>
  <si>
    <t>K</t>
  </si>
  <si>
    <t>Ca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</si>
  <si>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</si>
  <si>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</si>
  <si>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</si>
  <si>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</si>
  <si>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</si>
  <si>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</si>
  <si>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</si>
  <si>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</si>
  <si>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</si>
  <si>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</si>
  <si>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</si>
  <si>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</si>
  <si>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</si>
  <si>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</si>
  <si>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</si>
  <si>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</si>
  <si>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PET</t>
  </si>
  <si>
    <t>apatite-s</t>
  </si>
  <si>
    <t>barite2</t>
  </si>
  <si>
    <t>kspar-OR1</t>
  </si>
  <si>
    <t>LIF</t>
  </si>
  <si>
    <t>rhod-791</t>
  </si>
  <si>
    <t>fayalite</t>
  </si>
  <si>
    <t>as</t>
  </si>
  <si>
    <t>heterosite R070148</t>
  </si>
  <si>
    <r>
      <t>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PO</t>
    </r>
    <r>
      <rPr>
        <vertAlign val="subscript"/>
        <sz val="14"/>
        <rFont val="Times New Roman"/>
        <family val="1"/>
      </rPr>
      <t>4</t>
    </r>
  </si>
  <si>
    <t>ideal</t>
  </si>
  <si>
    <t>measured</t>
  </si>
  <si>
    <t xml:space="preserve"> </t>
  </si>
  <si>
    <t>average</t>
  </si>
  <si>
    <t>stdev</t>
  </si>
  <si>
    <t>Cation number normalized to 4 O</t>
  </si>
  <si>
    <t>not present in the wds scan; not in totals</t>
  </si>
  <si>
    <t>Mn2O3</t>
  </si>
  <si>
    <t>Fe3</t>
  </si>
  <si>
    <t>Mn3</t>
  </si>
  <si>
    <t>Mn4</t>
  </si>
  <si>
    <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0.76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4+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</si>
  <si>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Mn3+ and Mn4+ splitted by charge balance</t>
  </si>
  <si>
    <t>in formula</t>
  </si>
  <si>
    <t>(+) charges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</si>
</sst>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A1">
      <selection activeCell="L26" sqref="L26"/>
    </sheetView>
  </sheetViews>
  <sheetFormatPr defaultColWidth="9.00390625" defaultRowHeight="13.5"/>
  <cols>
    <col min="1" max="1" width="5.875" style="1" customWidth="1"/>
    <col min="2" max="16384" width="5.25390625" style="1" customWidth="1"/>
  </cols>
  <sheetData>
    <row r="1" spans="2:4" ht="15.75">
      <c r="B1" s="3" t="s">
        <v>56</v>
      </c>
      <c r="C1" s="3"/>
      <c r="D1" s="3"/>
    </row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3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L3" s="1" t="s">
        <v>61</v>
      </c>
      <c r="M3" s="1" t="s">
        <v>62</v>
      </c>
    </row>
    <row r="4" spans="1:24" ht="12.75">
      <c r="A4" s="1" t="s">
        <v>18</v>
      </c>
      <c r="B4" s="2">
        <v>48.28186284544523</v>
      </c>
      <c r="C4" s="2">
        <v>48.04797850562947</v>
      </c>
      <c r="D4" s="2">
        <v>47.8751074718526</v>
      </c>
      <c r="E4" s="2">
        <v>47.4785209825998</v>
      </c>
      <c r="F4" s="2">
        <v>47.62088536335721</v>
      </c>
      <c r="G4" s="2">
        <v>46.93957011258955</v>
      </c>
      <c r="H4" s="2">
        <v>48.06831627430911</v>
      </c>
      <c r="I4" s="2">
        <v>48.088654042988736</v>
      </c>
      <c r="J4" s="2">
        <v>48.444564994882285</v>
      </c>
      <c r="L4" s="2">
        <f>AVERAGE(B4:J4)</f>
        <v>47.87171784373933</v>
      </c>
      <c r="M4" s="2">
        <f>STDEV(B4:J4)</f>
        <v>0.46092087803410103</v>
      </c>
      <c r="N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1" t="s">
        <v>22</v>
      </c>
      <c r="B5" s="2">
        <v>40.61452405322415</v>
      </c>
      <c r="C5" s="2">
        <v>39.74</v>
      </c>
      <c r="D5" s="2">
        <v>39.750168884339814</v>
      </c>
      <c r="E5" s="2">
        <v>40.48232855680655</v>
      </c>
      <c r="F5" s="2">
        <v>40.92975946775844</v>
      </c>
      <c r="G5" s="2">
        <v>40.57384851586489</v>
      </c>
      <c r="H5" s="2">
        <v>40.69587512794268</v>
      </c>
      <c r="I5" s="2">
        <v>40.33996417604913</v>
      </c>
      <c r="J5" s="2">
        <v>40.47215967246673</v>
      </c>
      <c r="L5" s="2">
        <f>AVERAGE(B5:J5)</f>
        <v>40.39984760605026</v>
      </c>
      <c r="M5" s="2">
        <f>STDEV(B5:J5)</f>
        <v>0.40587877508489073</v>
      </c>
      <c r="N5" s="2"/>
      <c r="P5" s="2"/>
      <c r="Q5" s="2"/>
      <c r="R5" s="2"/>
      <c r="S5" s="2"/>
      <c r="T5" s="2"/>
      <c r="U5" s="2"/>
      <c r="V5" s="2"/>
      <c r="W5" s="2"/>
      <c r="X5" s="2"/>
    </row>
    <row r="6" spans="1:14" ht="12.75">
      <c r="A6" s="1" t="s">
        <v>65</v>
      </c>
      <c r="B6" s="2">
        <v>9.365542476970317</v>
      </c>
      <c r="C6" s="2">
        <v>9.365542476970317</v>
      </c>
      <c r="D6" s="2">
        <v>9.42655578300921</v>
      </c>
      <c r="E6" s="2">
        <v>8.968955987717502</v>
      </c>
      <c r="F6" s="2">
        <v>8.826591606960081</v>
      </c>
      <c r="G6" s="2">
        <v>9.101151484135107</v>
      </c>
      <c r="H6" s="2">
        <v>9.274022517911973</v>
      </c>
      <c r="I6" s="2">
        <v>9.28419140225179</v>
      </c>
      <c r="J6" s="2">
        <v>9.07064483111566</v>
      </c>
      <c r="L6" s="2">
        <f>AVERAGE(B6:J6)</f>
        <v>9.187022063004662</v>
      </c>
      <c r="M6" s="2">
        <f>STDEV(B6:J6)</f>
        <v>0.20509350986838495</v>
      </c>
      <c r="N6" s="2"/>
    </row>
    <row r="7" spans="1:24" ht="12.75">
      <c r="A7" s="1" t="s">
        <v>16</v>
      </c>
      <c r="B7" s="2">
        <v>1.657528147389969</v>
      </c>
      <c r="C7" s="2">
        <v>1.6270214943705221</v>
      </c>
      <c r="D7" s="2">
        <v>1.5761770726714432</v>
      </c>
      <c r="E7" s="2">
        <v>1.5660081883316272</v>
      </c>
      <c r="F7" s="2">
        <v>1.5660081883316272</v>
      </c>
      <c r="G7" s="2">
        <v>1.545670419651996</v>
      </c>
      <c r="H7" s="2">
        <v>1.6371903787103377</v>
      </c>
      <c r="I7" s="2">
        <v>1.6270214943705221</v>
      </c>
      <c r="J7" s="2">
        <v>1.6778659160696006</v>
      </c>
      <c r="L7" s="2">
        <f>AVERAGE(B7:J7)</f>
        <v>1.6089434777664051</v>
      </c>
      <c r="M7" s="2">
        <f>STDEV(B7:J7)</f>
        <v>0.04653800160808222</v>
      </c>
      <c r="N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1" t="s">
        <v>21</v>
      </c>
      <c r="B8" s="2">
        <v>0.15253326509723641</v>
      </c>
      <c r="C8" s="2">
        <v>0.23388433981576254</v>
      </c>
      <c r="D8" s="2">
        <v>0.3559109518935516</v>
      </c>
      <c r="E8" s="2">
        <v>0.386417604912999</v>
      </c>
      <c r="F8" s="2">
        <v>0.5694575230296827</v>
      </c>
      <c r="G8" s="2">
        <v>0.21354657113613099</v>
      </c>
      <c r="H8" s="2">
        <v>0.30506653019447283</v>
      </c>
      <c r="I8" s="2">
        <v>0.17287103377686797</v>
      </c>
      <c r="J8" s="2">
        <v>0.17287103377686797</v>
      </c>
      <c r="L8" s="2">
        <f>AVERAGE(B8:J8)</f>
        <v>0.28472876151484144</v>
      </c>
      <c r="M8" s="2">
        <f>STDEV(B8:J8)</f>
        <v>0.13557453152921736</v>
      </c>
      <c r="N8" s="2"/>
      <c r="P8" s="2"/>
      <c r="Q8" s="2"/>
      <c r="R8" s="2"/>
      <c r="S8" s="2"/>
      <c r="T8" s="2"/>
      <c r="U8" s="2"/>
      <c r="V8" s="2"/>
      <c r="W8" s="2"/>
      <c r="X8" s="2"/>
    </row>
    <row r="9" spans="1:16" s="5" customFormat="1" ht="12.75">
      <c r="A9" s="5" t="s">
        <v>23</v>
      </c>
      <c r="B9" s="6">
        <v>0.04</v>
      </c>
      <c r="C9" s="6">
        <v>0.08</v>
      </c>
      <c r="D9" s="6">
        <v>0</v>
      </c>
      <c r="E9" s="6">
        <v>0</v>
      </c>
      <c r="F9" s="6">
        <v>0.05</v>
      </c>
      <c r="G9" s="6">
        <v>0</v>
      </c>
      <c r="H9" s="6">
        <v>0.2</v>
      </c>
      <c r="I9" s="6">
        <v>0.49</v>
      </c>
      <c r="J9" s="6">
        <v>0</v>
      </c>
      <c r="K9" s="6"/>
      <c r="L9" s="6">
        <f>AVERAGE(B9:J9)</f>
        <v>0.09555555555555556</v>
      </c>
      <c r="M9" s="6">
        <f>STDEV(B9:J9)</f>
        <v>0.16140872893922986</v>
      </c>
      <c r="N9" s="6" t="s">
        <v>64</v>
      </c>
      <c r="O9" s="6"/>
      <c r="P9" s="6"/>
    </row>
    <row r="10" spans="1:16" s="5" customFormat="1" ht="12.75">
      <c r="A10" s="5" t="s">
        <v>17</v>
      </c>
      <c r="B10" s="6">
        <v>0.04</v>
      </c>
      <c r="C10" s="6">
        <v>0</v>
      </c>
      <c r="D10" s="6">
        <v>0</v>
      </c>
      <c r="E10" s="6">
        <v>0.03</v>
      </c>
      <c r="F10" s="6">
        <v>0.04</v>
      </c>
      <c r="G10" s="6">
        <v>0.03</v>
      </c>
      <c r="H10" s="6">
        <v>0.05</v>
      </c>
      <c r="I10" s="6">
        <v>0.02</v>
      </c>
      <c r="J10" s="6">
        <v>0.04</v>
      </c>
      <c r="K10" s="6"/>
      <c r="L10" s="6">
        <f>AVERAGE(B10:J10)</f>
        <v>0.027777777777777776</v>
      </c>
      <c r="M10" s="6">
        <f>STDEV(B10:J10)</f>
        <v>0.01787300882460602</v>
      </c>
      <c r="N10" s="6" t="s">
        <v>64</v>
      </c>
      <c r="O10" s="6"/>
      <c r="P10" s="6"/>
    </row>
    <row r="11" spans="1:16" s="5" customFormat="1" ht="12.75">
      <c r="A11" s="5" t="s">
        <v>15</v>
      </c>
      <c r="B11" s="6">
        <v>0</v>
      </c>
      <c r="C11" s="6">
        <v>0</v>
      </c>
      <c r="D11" s="6">
        <v>0.05</v>
      </c>
      <c r="E11" s="6">
        <v>0.01</v>
      </c>
      <c r="F11" s="6">
        <v>0</v>
      </c>
      <c r="G11" s="6">
        <v>0</v>
      </c>
      <c r="H11" s="6">
        <v>0.04</v>
      </c>
      <c r="I11" s="6">
        <v>0</v>
      </c>
      <c r="J11" s="6">
        <v>0.01</v>
      </c>
      <c r="K11" s="6"/>
      <c r="L11" s="6">
        <f>AVERAGE(B11:J11)</f>
        <v>0.012222222222222223</v>
      </c>
      <c r="M11" s="6">
        <f>STDEV(B11:J11)</f>
        <v>0.019220937657784664</v>
      </c>
      <c r="N11" s="6" t="s">
        <v>64</v>
      </c>
      <c r="O11" s="6"/>
      <c r="P11" s="6"/>
    </row>
    <row r="12" spans="1:16" s="5" customFormat="1" ht="12.75">
      <c r="A12" s="5" t="s">
        <v>19</v>
      </c>
      <c r="B12" s="6">
        <v>0.01</v>
      </c>
      <c r="C12" s="6">
        <v>0</v>
      </c>
      <c r="D12" s="6">
        <v>0</v>
      </c>
      <c r="E12" s="6">
        <v>0.06</v>
      </c>
      <c r="F12" s="6">
        <v>0</v>
      </c>
      <c r="G12" s="6">
        <v>0.01</v>
      </c>
      <c r="H12" s="6">
        <v>0</v>
      </c>
      <c r="I12" s="6">
        <v>0.01</v>
      </c>
      <c r="J12" s="6">
        <v>0</v>
      </c>
      <c r="K12" s="6"/>
      <c r="L12" s="6">
        <f>AVERAGE(B12:J12)</f>
        <v>0.009999999999999998</v>
      </c>
      <c r="M12" s="6">
        <f>STDEV(B12:J12)</f>
        <v>0.019364916731037084</v>
      </c>
      <c r="N12" s="6" t="s">
        <v>64</v>
      </c>
      <c r="O12" s="6"/>
      <c r="P12" s="6"/>
    </row>
    <row r="13" spans="1:16" s="5" customFormat="1" ht="12.75">
      <c r="A13" s="5" t="s">
        <v>20</v>
      </c>
      <c r="B13" s="6">
        <v>0.01</v>
      </c>
      <c r="C13" s="6">
        <v>0</v>
      </c>
      <c r="D13" s="6">
        <v>0.01</v>
      </c>
      <c r="E13" s="6">
        <v>0.01</v>
      </c>
      <c r="F13" s="6">
        <v>0.02</v>
      </c>
      <c r="G13" s="6">
        <v>0.02</v>
      </c>
      <c r="H13" s="6">
        <v>0.01</v>
      </c>
      <c r="I13" s="6">
        <v>0</v>
      </c>
      <c r="J13" s="6">
        <v>0.02</v>
      </c>
      <c r="K13" s="6"/>
      <c r="L13" s="6">
        <f>AVERAGE(B13:J13)</f>
        <v>0.011111111111111112</v>
      </c>
      <c r="M13" s="6">
        <f>STDEV(B13:J13)</f>
        <v>0.007817359599705715</v>
      </c>
      <c r="N13" s="6" t="s">
        <v>64</v>
      </c>
      <c r="O13" s="6"/>
      <c r="P13" s="6"/>
    </row>
    <row r="14" spans="1:16" ht="12.75">
      <c r="A14" s="1" t="s">
        <v>24</v>
      </c>
      <c r="B14" s="2">
        <f>SUM(B4:B8)</f>
        <v>100.07199078812691</v>
      </c>
      <c r="C14" s="2">
        <f aca="true" t="shared" si="0" ref="C14:J14">SUM(C4:C8)</f>
        <v>99.01442681678607</v>
      </c>
      <c r="D14" s="2">
        <f t="shared" si="0"/>
        <v>98.98392016376661</v>
      </c>
      <c r="E14" s="2">
        <f t="shared" si="0"/>
        <v>98.88223132036848</v>
      </c>
      <c r="F14" s="2">
        <f t="shared" si="0"/>
        <v>99.51270214943703</v>
      </c>
      <c r="G14" s="2">
        <f t="shared" si="0"/>
        <v>98.37378710337768</v>
      </c>
      <c r="H14" s="2">
        <f t="shared" si="0"/>
        <v>99.98047082906857</v>
      </c>
      <c r="I14" s="2">
        <f t="shared" si="0"/>
        <v>99.51270214943706</v>
      </c>
      <c r="J14" s="2">
        <f t="shared" si="0"/>
        <v>99.83810644831115</v>
      </c>
      <c r="K14" s="2"/>
      <c r="L14" s="2">
        <f>AVERAGE(B14:J14)</f>
        <v>99.35225975207548</v>
      </c>
      <c r="M14" s="2">
        <f>STDEV(B14:J14)</f>
        <v>0.5731855126043224</v>
      </c>
      <c r="N14" s="2"/>
      <c r="O14" s="2"/>
      <c r="P14" s="2"/>
    </row>
    <row r="15" spans="2:16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1" t="s">
        <v>63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 t="s">
        <v>61</v>
      </c>
      <c r="M16" s="2" t="s">
        <v>62</v>
      </c>
      <c r="N16" s="2" t="s">
        <v>71</v>
      </c>
      <c r="O16" s="2"/>
      <c r="P16" s="2" t="s">
        <v>72</v>
      </c>
    </row>
    <row r="17" spans="1:16" ht="12.75">
      <c r="A17" s="1" t="s">
        <v>28</v>
      </c>
      <c r="B17" s="2">
        <v>1.0132700294211527</v>
      </c>
      <c r="C17" s="2">
        <v>1.0174443252060674</v>
      </c>
      <c r="D17" s="2">
        <v>1.0152424993679574</v>
      </c>
      <c r="E17" s="2">
        <v>1.0101082295189083</v>
      </c>
      <c r="F17" s="2">
        <v>1.0078188771392593</v>
      </c>
      <c r="G17" s="2">
        <v>1.0056041067257655</v>
      </c>
      <c r="H17" s="2">
        <v>1.0108652903233197</v>
      </c>
      <c r="I17" s="2">
        <v>1.0144674388505956</v>
      </c>
      <c r="J17" s="2">
        <v>1.017320885105883</v>
      </c>
      <c r="K17" s="2"/>
      <c r="L17" s="2">
        <f>AVERAGE(B17:J17)</f>
        <v>1.01246018685099</v>
      </c>
      <c r="M17" s="2">
        <f>STDEV(B17:J17)</f>
        <v>0.004146039977145482</v>
      </c>
      <c r="N17" s="7">
        <v>1</v>
      </c>
      <c r="O17" s="2">
        <v>5</v>
      </c>
      <c r="P17" s="2">
        <f>N17*O17</f>
        <v>5</v>
      </c>
    </row>
    <row r="18" spans="1:16" ht="12.75">
      <c r="A18" s="1" t="s">
        <v>66</v>
      </c>
      <c r="B18" s="2">
        <v>0.7576305636778621</v>
      </c>
      <c r="C18" s="2">
        <v>0.7479943799970128</v>
      </c>
      <c r="D18" s="2">
        <v>0.7492624095937247</v>
      </c>
      <c r="E18" s="2">
        <v>0.7655457535618305</v>
      </c>
      <c r="F18" s="2">
        <v>0.7699440274162053</v>
      </c>
      <c r="G18" s="2">
        <v>0.7726255621631875</v>
      </c>
      <c r="H18" s="2">
        <v>0.7607110159727685</v>
      </c>
      <c r="I18" s="2">
        <v>0.7564251105042996</v>
      </c>
      <c r="J18" s="2">
        <v>0.7554473785215045</v>
      </c>
      <c r="K18" s="2"/>
      <c r="L18" s="2">
        <f>AVERAGE(B18:J18)</f>
        <v>0.7595095779342661</v>
      </c>
      <c r="M18" s="2">
        <f>STDEV(B18:J18)</f>
        <v>0.008558153921532233</v>
      </c>
      <c r="N18" s="7">
        <v>0.76</v>
      </c>
      <c r="O18" s="2">
        <v>3</v>
      </c>
      <c r="P18" s="2">
        <f>N18*O18</f>
        <v>2.2800000000000002</v>
      </c>
    </row>
    <row r="19" spans="1:16" ht="12.75">
      <c r="A19" s="1" t="s">
        <v>67</v>
      </c>
      <c r="B19" s="2">
        <v>0.17671541901909368</v>
      </c>
      <c r="C19" s="2">
        <v>0.17830716659447082</v>
      </c>
      <c r="D19" s="2">
        <v>0.17972702983812386</v>
      </c>
      <c r="E19" s="2">
        <v>0.1715587796296602</v>
      </c>
      <c r="F19" s="2">
        <v>0.167949371818976</v>
      </c>
      <c r="G19" s="2">
        <v>0.1753010837892743</v>
      </c>
      <c r="H19" s="2">
        <v>0.17534882025358092</v>
      </c>
      <c r="I19" s="2">
        <v>0.17609211241448383</v>
      </c>
      <c r="J19" s="2">
        <v>0.17125820575503</v>
      </c>
      <c r="K19" s="2"/>
      <c r="L19" s="9">
        <f>AVERAGE(B19:J19)</f>
        <v>0.1746953321236326</v>
      </c>
      <c r="M19" s="2">
        <f>STDEV(B19:J19)</f>
        <v>0.0037474797839764182</v>
      </c>
      <c r="N19" s="7">
        <f>0.17-N20</f>
        <v>0.1</v>
      </c>
      <c r="O19" s="2">
        <v>3</v>
      </c>
      <c r="P19" s="2">
        <f>N19*O19</f>
        <v>0.30000000000000004</v>
      </c>
    </row>
    <row r="20" spans="1:16" ht="12.75">
      <c r="A20" s="1" t="s">
        <v>68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7">
        <v>0.07</v>
      </c>
      <c r="O20" s="2">
        <v>4</v>
      </c>
      <c r="P20" s="2">
        <f>N20*O20</f>
        <v>0.28</v>
      </c>
    </row>
    <row r="21" spans="1:16" ht="12.75">
      <c r="A21" s="1" t="s">
        <v>26</v>
      </c>
      <c r="B21" s="2">
        <v>0.06125453934347838</v>
      </c>
      <c r="C21" s="2">
        <v>0.060668744899096266</v>
      </c>
      <c r="D21" s="2">
        <v>0.05885741991810532</v>
      </c>
      <c r="E21" s="2">
        <v>0.058667954040032194</v>
      </c>
      <c r="F21" s="2">
        <v>0.05835999400063325</v>
      </c>
      <c r="G21" s="2">
        <v>0.05830972763842217</v>
      </c>
      <c r="H21" s="2">
        <v>0.06062751184281339</v>
      </c>
      <c r="I21" s="2">
        <v>0.06044007124020373</v>
      </c>
      <c r="J21" s="2">
        <v>0.06204493567442575</v>
      </c>
      <c r="K21" s="2"/>
      <c r="L21" s="2">
        <f>AVERAGE(B21:J21)</f>
        <v>0.059914544288578946</v>
      </c>
      <c r="M21" s="2">
        <f>STDEV(B21:J21)</f>
        <v>0.0013852362765972171</v>
      </c>
      <c r="N21" s="7">
        <v>0.06</v>
      </c>
      <c r="O21" s="2">
        <v>2</v>
      </c>
      <c r="P21" s="2">
        <f>N21*O21</f>
        <v>0.12</v>
      </c>
    </row>
    <row r="22" spans="1:16" ht="12.75">
      <c r="A22" s="1" t="s">
        <v>31</v>
      </c>
      <c r="B22" s="2">
        <v>0.004051413058206005</v>
      </c>
      <c r="C22" s="2">
        <v>0.006268122198510018</v>
      </c>
      <c r="D22" s="2">
        <v>0.00955217251422831</v>
      </c>
      <c r="E22" s="2">
        <v>0.010404672375460838</v>
      </c>
      <c r="F22" s="2">
        <v>0.015252714298446095</v>
      </c>
      <c r="G22" s="2">
        <v>0.005790036618470569</v>
      </c>
      <c r="H22" s="2">
        <v>0.008119508009362994</v>
      </c>
      <c r="I22" s="2">
        <v>0.004615497255132231</v>
      </c>
      <c r="J22" s="2">
        <v>0.004594475146065706</v>
      </c>
      <c r="K22" s="2"/>
      <c r="L22" s="2">
        <f>AVERAGE(B22:J22)</f>
        <v>0.007627623497098085</v>
      </c>
      <c r="M22" s="2">
        <f>STDEV(B22:J22)</f>
        <v>0.003641548319943698</v>
      </c>
      <c r="N22" s="7">
        <v>0.01</v>
      </c>
      <c r="O22" s="2">
        <v>2</v>
      </c>
      <c r="P22" s="2">
        <f>N22*O22</f>
        <v>0.02</v>
      </c>
    </row>
    <row r="23" spans="1:16" ht="12.75">
      <c r="A23" s="1" t="s">
        <v>24</v>
      </c>
      <c r="B23" s="2">
        <f>SUM(B17:B22)</f>
        <v>2.012921964519793</v>
      </c>
      <c r="C23" s="2">
        <f aca="true" t="shared" si="1" ref="C23:J23">SUM(C17:C22)</f>
        <v>2.010682738895157</v>
      </c>
      <c r="D23" s="2">
        <f t="shared" si="1"/>
        <v>2.0126415312321395</v>
      </c>
      <c r="E23" s="2">
        <f t="shared" si="1"/>
        <v>2.0162853891258923</v>
      </c>
      <c r="F23" s="2">
        <f t="shared" si="1"/>
        <v>2.0193249846735197</v>
      </c>
      <c r="G23" s="2">
        <f t="shared" si="1"/>
        <v>2.01763051693512</v>
      </c>
      <c r="H23" s="2">
        <f t="shared" si="1"/>
        <v>2.015672146401845</v>
      </c>
      <c r="I23" s="2">
        <f t="shared" si="1"/>
        <v>2.012040230264715</v>
      </c>
      <c r="J23" s="2">
        <f t="shared" si="1"/>
        <v>2.010665880202909</v>
      </c>
      <c r="K23" s="2"/>
      <c r="L23" s="2">
        <f>AVERAGE(B23:J23)</f>
        <v>2.014207264694566</v>
      </c>
      <c r="M23" s="2">
        <f>STDEV(B23:J23)</f>
        <v>0.003125248699990549</v>
      </c>
      <c r="N23" s="2">
        <v>2</v>
      </c>
      <c r="O23" s="2"/>
      <c r="P23" s="8">
        <f>SUM(P17:P22)</f>
        <v>8</v>
      </c>
    </row>
    <row r="24" spans="1:16" ht="12.75">
      <c r="A24" s="1" t="s">
        <v>60</v>
      </c>
      <c r="B24" s="2" t="s">
        <v>60</v>
      </c>
      <c r="C24" s="2" t="s">
        <v>60</v>
      </c>
      <c r="D24" s="2" t="s">
        <v>60</v>
      </c>
      <c r="E24" s="2" t="s">
        <v>60</v>
      </c>
      <c r="F24" s="2" t="s">
        <v>60</v>
      </c>
      <c r="G24" s="2" t="s">
        <v>60</v>
      </c>
      <c r="H24" s="2" t="s">
        <v>60</v>
      </c>
      <c r="I24" s="2" t="s">
        <v>60</v>
      </c>
      <c r="J24" s="2" t="s">
        <v>60</v>
      </c>
      <c r="K24" s="2"/>
      <c r="L24" s="2"/>
      <c r="M24" s="2"/>
      <c r="N24" s="2"/>
      <c r="O24" s="2"/>
      <c r="P24" s="2"/>
    </row>
    <row r="25" spans="1:14" ht="23.25">
      <c r="A25" s="2" t="s">
        <v>58</v>
      </c>
      <c r="B25" s="2"/>
      <c r="C25" s="4" t="s">
        <v>57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2" ht="23.25">
      <c r="A26" s="1" t="s">
        <v>59</v>
      </c>
      <c r="C26" s="4" t="s">
        <v>69</v>
      </c>
      <c r="L26" s="1" t="s">
        <v>70</v>
      </c>
    </row>
    <row r="27" ht="13.5">
      <c r="E27"/>
    </row>
    <row r="28" ht="13.5">
      <c r="E28"/>
    </row>
    <row r="29" spans="1:8" ht="12.75">
      <c r="A29" s="1" t="s">
        <v>35</v>
      </c>
      <c r="B29" s="1" t="s">
        <v>36</v>
      </c>
      <c r="C29" s="1" t="s">
        <v>37</v>
      </c>
      <c r="D29" s="1" t="s">
        <v>38</v>
      </c>
      <c r="E29" s="1" t="s">
        <v>39</v>
      </c>
      <c r="F29" s="1" t="s">
        <v>40</v>
      </c>
      <c r="G29" s="1" t="s">
        <v>41</v>
      </c>
      <c r="H29" s="1" t="s">
        <v>42</v>
      </c>
    </row>
    <row r="30" spans="1:8" ht="12.75">
      <c r="A30" s="1" t="s">
        <v>43</v>
      </c>
      <c r="B30" s="1" t="s">
        <v>25</v>
      </c>
      <c r="C30" s="1" t="s">
        <v>44</v>
      </c>
      <c r="D30" s="1">
        <v>20</v>
      </c>
      <c r="E30" s="1">
        <v>10</v>
      </c>
      <c r="F30" s="1">
        <v>600</v>
      </c>
      <c r="G30" s="1">
        <v>-600</v>
      </c>
      <c r="H30" s="1" t="s">
        <v>45</v>
      </c>
    </row>
    <row r="31" spans="1:8" ht="12.75">
      <c r="A31" s="1" t="s">
        <v>43</v>
      </c>
      <c r="B31" s="1" t="s">
        <v>27</v>
      </c>
      <c r="C31" s="1" t="s">
        <v>44</v>
      </c>
      <c r="D31" s="1">
        <v>20</v>
      </c>
      <c r="E31" s="1">
        <v>10</v>
      </c>
      <c r="F31" s="1">
        <v>600</v>
      </c>
      <c r="G31" s="1">
        <v>-600</v>
      </c>
      <c r="H31" s="1" t="s">
        <v>46</v>
      </c>
    </row>
    <row r="32" spans="1:8" ht="12.75">
      <c r="A32" s="1" t="s">
        <v>43</v>
      </c>
      <c r="B32" s="1" t="s">
        <v>26</v>
      </c>
      <c r="C32" s="1" t="s">
        <v>44</v>
      </c>
      <c r="D32" s="1">
        <v>20</v>
      </c>
      <c r="E32" s="1">
        <v>10</v>
      </c>
      <c r="F32" s="1">
        <v>600</v>
      </c>
      <c r="G32" s="1">
        <v>-600</v>
      </c>
      <c r="H32" s="1" t="s">
        <v>47</v>
      </c>
    </row>
    <row r="33" spans="1:8" ht="12.75">
      <c r="A33" s="1" t="s">
        <v>48</v>
      </c>
      <c r="B33" s="1" t="s">
        <v>28</v>
      </c>
      <c r="C33" s="1" t="s">
        <v>44</v>
      </c>
      <c r="D33" s="1">
        <v>20</v>
      </c>
      <c r="E33" s="1">
        <v>10</v>
      </c>
      <c r="F33" s="1">
        <v>600</v>
      </c>
      <c r="G33" s="1">
        <v>-600</v>
      </c>
      <c r="H33" s="1" t="s">
        <v>49</v>
      </c>
    </row>
    <row r="34" spans="1:8" ht="12.75">
      <c r="A34" s="1" t="s">
        <v>48</v>
      </c>
      <c r="B34" s="1" t="s">
        <v>29</v>
      </c>
      <c r="C34" s="1" t="s">
        <v>44</v>
      </c>
      <c r="D34" s="1">
        <v>20</v>
      </c>
      <c r="E34" s="1">
        <v>10</v>
      </c>
      <c r="F34" s="1">
        <v>250</v>
      </c>
      <c r="G34" s="1">
        <v>-250</v>
      </c>
      <c r="H34" s="1" t="s">
        <v>50</v>
      </c>
    </row>
    <row r="35" spans="1:8" ht="12.75">
      <c r="A35" s="1" t="s">
        <v>48</v>
      </c>
      <c r="B35" s="1" t="s">
        <v>30</v>
      </c>
      <c r="C35" s="1" t="s">
        <v>44</v>
      </c>
      <c r="D35" s="1">
        <v>20</v>
      </c>
      <c r="E35" s="1">
        <v>10</v>
      </c>
      <c r="F35" s="1">
        <v>600</v>
      </c>
      <c r="G35" s="1">
        <v>-600</v>
      </c>
      <c r="H35" s="1" t="s">
        <v>51</v>
      </c>
    </row>
    <row r="36" spans="1:8" ht="12.75">
      <c r="A36" s="1" t="s">
        <v>48</v>
      </c>
      <c r="B36" s="1" t="s">
        <v>31</v>
      </c>
      <c r="C36" s="1" t="s">
        <v>44</v>
      </c>
      <c r="D36" s="1">
        <v>20</v>
      </c>
      <c r="E36" s="1">
        <v>10</v>
      </c>
      <c r="F36" s="1">
        <v>600</v>
      </c>
      <c r="G36" s="1">
        <v>-600</v>
      </c>
      <c r="H36" s="1" t="s">
        <v>47</v>
      </c>
    </row>
    <row r="37" spans="1:8" ht="12.75">
      <c r="A37" s="1" t="s">
        <v>52</v>
      </c>
      <c r="B37" s="1" t="s">
        <v>32</v>
      </c>
      <c r="C37" s="1" t="s">
        <v>44</v>
      </c>
      <c r="D37" s="1">
        <v>20</v>
      </c>
      <c r="E37" s="1">
        <v>10</v>
      </c>
      <c r="F37" s="1">
        <v>500</v>
      </c>
      <c r="G37" s="1">
        <v>-500</v>
      </c>
      <c r="H37" s="1" t="s">
        <v>53</v>
      </c>
    </row>
    <row r="38" spans="1:8" ht="12.75">
      <c r="A38" s="1" t="s">
        <v>52</v>
      </c>
      <c r="B38" s="1" t="s">
        <v>33</v>
      </c>
      <c r="C38" s="1" t="s">
        <v>44</v>
      </c>
      <c r="D38" s="1">
        <v>20</v>
      </c>
      <c r="E38" s="1">
        <v>10</v>
      </c>
      <c r="F38" s="1">
        <v>500</v>
      </c>
      <c r="G38" s="1">
        <v>-500</v>
      </c>
      <c r="H38" s="1" t="s">
        <v>54</v>
      </c>
    </row>
    <row r="39" spans="1:8" ht="12.75">
      <c r="A39" s="1" t="s">
        <v>52</v>
      </c>
      <c r="B39" s="1" t="s">
        <v>34</v>
      </c>
      <c r="C39" s="1" t="s">
        <v>44</v>
      </c>
      <c r="D39" s="1">
        <v>20</v>
      </c>
      <c r="E39" s="1">
        <v>10</v>
      </c>
      <c r="F39" s="1">
        <v>500</v>
      </c>
      <c r="G39" s="1">
        <v>-500</v>
      </c>
      <c r="H39" s="1" t="s">
        <v>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2008-05-02T18:27:54Z</dcterms:created>
  <dcterms:modified xsi:type="dcterms:W3CDTF">2008-05-02T18:50:50Z</dcterms:modified>
  <cp:category/>
  <cp:version/>
  <cp:contentType/>
  <cp:contentStatus/>
</cp:coreProperties>
</file>