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885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<sst xmlns="http://schemas.openxmlformats.org/spreadsheetml/2006/main" count="125" uniqueCount="77">
  <si>
    <t>Num</t>
  </si>
  <si>
    <t xml:space="preserve">#65 </t>
  </si>
  <si>
    <t xml:space="preserve">#66 </t>
  </si>
  <si>
    <t xml:space="preserve">#67 </t>
  </si>
  <si>
    <t xml:space="preserve">#68 </t>
  </si>
  <si>
    <t xml:space="preserve">#69 </t>
  </si>
  <si>
    <t xml:space="preserve">#70 </t>
  </si>
  <si>
    <t xml:space="preserve">#71 </t>
  </si>
  <si>
    <t xml:space="preserve">#72 </t>
  </si>
  <si>
    <t xml:space="preserve">#73 </t>
  </si>
  <si>
    <t xml:space="preserve">#74 </t>
  </si>
  <si>
    <t xml:space="preserve">       F</t>
  </si>
  <si>
    <t xml:space="preserve">    Na2O</t>
  </si>
  <si>
    <t xml:space="preserve">      Cl</t>
  </si>
  <si>
    <t xml:space="preserve">     K2O</t>
  </si>
  <si>
    <t xml:space="preserve">     MgO</t>
  </si>
  <si>
    <t xml:space="preserve">   Al2O3</t>
  </si>
  <si>
    <t xml:space="preserve">    SiO2</t>
  </si>
  <si>
    <t xml:space="preserve">     CaO</t>
  </si>
  <si>
    <t xml:space="preserve">    TiO2</t>
  </si>
  <si>
    <t xml:space="preserve">     MnO</t>
  </si>
  <si>
    <t xml:space="preserve">   Cr2O3</t>
  </si>
  <si>
    <t>Total</t>
  </si>
  <si>
    <t xml:space="preserve">hubeite R060946                                            </t>
  </si>
  <si>
    <t>not present in the wds scan; not in totals</t>
  </si>
  <si>
    <t xml:space="preserve">     Fe2O3</t>
  </si>
  <si>
    <t>Ca</t>
  </si>
  <si>
    <t>Mn</t>
  </si>
  <si>
    <t>Fe</t>
  </si>
  <si>
    <t>Al</t>
  </si>
  <si>
    <t>Mg</t>
  </si>
  <si>
    <t xml:space="preserve"> </t>
  </si>
  <si>
    <t>Si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</si>
  <si>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(OH)·2H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</si>
  <si>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H2O*</t>
  </si>
  <si>
    <t>H</t>
  </si>
  <si>
    <t>Fe3</t>
  </si>
  <si>
    <t>average</t>
  </si>
  <si>
    <t>stdev</t>
  </si>
  <si>
    <t>in formula</t>
  </si>
  <si>
    <t>trace</t>
  </si>
  <si>
    <r>
      <t>Ca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0.85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4.00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(OH)·1.90H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</si>
  <si>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OH estimated by charge balance; H2O by difference</t>
  </si>
  <si>
    <t>ideal</t>
  </si>
  <si>
    <t>measured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</si>
  <si>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</si>
  <si>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</si>
  <si>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</si>
  <si>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</si>
  <si>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</si>
  <si>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</si>
  <si>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</si>
  <si>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</si>
  <si>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</si>
  <si>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F</t>
  </si>
  <si>
    <t>Ka</t>
  </si>
  <si>
    <t>MgF2</t>
  </si>
  <si>
    <t>Na</t>
  </si>
  <si>
    <t>albite-Cr</t>
  </si>
  <si>
    <t>diopside</t>
  </si>
  <si>
    <t>anor-hk</t>
  </si>
  <si>
    <t>PET</t>
  </si>
  <si>
    <t>Cl</t>
  </si>
  <si>
    <t>scap-s</t>
  </si>
  <si>
    <t>K</t>
  </si>
  <si>
    <t>kspar-OR1</t>
  </si>
  <si>
    <t>Ti</t>
  </si>
  <si>
    <t>rutile1</t>
  </si>
  <si>
    <t>LIF</t>
  </si>
  <si>
    <t>rhod-791</t>
  </si>
  <si>
    <t>fayalite</t>
  </si>
  <si>
    <t>Zn</t>
  </si>
  <si>
    <t>willemite2</t>
  </si>
  <si>
    <t>15 kV, 10 nA, spot: 10 microns</t>
  </si>
  <si>
    <t>OH</t>
  </si>
  <si>
    <t>H2O</t>
  </si>
  <si>
    <t>Cation numbers normalized to 15 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</si>
</sst>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9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171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workbookViewId="0" topLeftCell="A1">
      <selection activeCell="F2" sqref="F2"/>
    </sheetView>
  </sheetViews>
  <sheetFormatPr defaultColWidth="9.00390625" defaultRowHeight="13.5"/>
  <cols>
    <col min="1" max="1" width="9.00390625" style="1" customWidth="1"/>
    <col min="2" max="16384" width="5.25390625" style="1" customWidth="1"/>
  </cols>
  <sheetData>
    <row r="1" spans="1:2" ht="15.75">
      <c r="A1" s="12" t="s">
        <v>23</v>
      </c>
      <c r="B1" s="3"/>
    </row>
    <row r="3" spans="1:14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M3" s="1" t="s">
        <v>37</v>
      </c>
      <c r="N3" s="1" t="s">
        <v>38</v>
      </c>
    </row>
    <row r="4" spans="1:16" ht="12.75">
      <c r="A4" s="1" t="s">
        <v>17</v>
      </c>
      <c r="B4" s="2">
        <v>43.78</v>
      </c>
      <c r="C4" s="2">
        <v>44.19</v>
      </c>
      <c r="D4" s="2">
        <v>43.89</v>
      </c>
      <c r="E4" s="2">
        <v>44.03</v>
      </c>
      <c r="F4" s="2">
        <v>44.21</v>
      </c>
      <c r="G4" s="2">
        <v>43.96</v>
      </c>
      <c r="H4" s="2">
        <v>43.4</v>
      </c>
      <c r="I4" s="2">
        <v>43.78</v>
      </c>
      <c r="J4" s="2">
        <v>43.45</v>
      </c>
      <c r="K4" s="2">
        <v>44.2</v>
      </c>
      <c r="L4" s="2"/>
      <c r="M4" s="2">
        <f>AVERAGE(B4:K4)</f>
        <v>43.888999999999996</v>
      </c>
      <c r="N4" s="2">
        <f>STDEV(B4:K4)</f>
        <v>0.2926678056172635</v>
      </c>
      <c r="O4" s="2"/>
      <c r="P4" s="2"/>
    </row>
    <row r="5" spans="1:16" ht="12.75">
      <c r="A5" s="1" t="s">
        <v>18</v>
      </c>
      <c r="B5" s="2">
        <v>20.52</v>
      </c>
      <c r="C5" s="2">
        <v>20.34</v>
      </c>
      <c r="D5" s="2">
        <v>20.48</v>
      </c>
      <c r="E5" s="2">
        <v>20.65</v>
      </c>
      <c r="F5" s="2">
        <v>21.07</v>
      </c>
      <c r="G5" s="2">
        <v>20.24</v>
      </c>
      <c r="H5" s="2">
        <v>20.79</v>
      </c>
      <c r="I5" s="2">
        <v>20.89</v>
      </c>
      <c r="J5" s="2">
        <v>20.82</v>
      </c>
      <c r="K5" s="2">
        <v>21.13</v>
      </c>
      <c r="L5" s="2"/>
      <c r="M5" s="2">
        <f>AVERAGE(B5:K5)</f>
        <v>20.693</v>
      </c>
      <c r="N5" s="2">
        <f>STDEV(B5:K5)</f>
        <v>0.29896302261108865</v>
      </c>
      <c r="O5" s="2"/>
      <c r="P5" s="2"/>
    </row>
    <row r="6" spans="1:16" ht="12.75">
      <c r="A6" s="1" t="s">
        <v>20</v>
      </c>
      <c r="B6" s="2">
        <v>12.13</v>
      </c>
      <c r="C6" s="2">
        <v>12.26</v>
      </c>
      <c r="D6" s="2">
        <v>12.53</v>
      </c>
      <c r="E6" s="2">
        <v>12.44</v>
      </c>
      <c r="F6" s="2">
        <v>13.79</v>
      </c>
      <c r="G6" s="2">
        <v>12.48</v>
      </c>
      <c r="H6" s="2">
        <v>13.28</v>
      </c>
      <c r="I6" s="2">
        <v>13.3</v>
      </c>
      <c r="J6" s="2">
        <v>14.11</v>
      </c>
      <c r="K6" s="2">
        <v>14.16</v>
      </c>
      <c r="L6" s="2"/>
      <c r="M6" s="2">
        <f>AVERAGE(B6:K6)</f>
        <v>13.047999999999998</v>
      </c>
      <c r="N6" s="2">
        <f>STDEV(B6:K6)</f>
        <v>0.7786426936949348</v>
      </c>
      <c r="O6" s="2"/>
      <c r="P6" s="2"/>
    </row>
    <row r="7" spans="1:16" ht="12.75">
      <c r="A7" s="1" t="s">
        <v>25</v>
      </c>
      <c r="B7" s="2">
        <v>12.750185</v>
      </c>
      <c r="C7" s="2">
        <v>12.503165</v>
      </c>
      <c r="D7" s="2">
        <v>13.17996</v>
      </c>
      <c r="E7" s="2">
        <v>12.280265</v>
      </c>
      <c r="F7" s="2">
        <v>12.7534</v>
      </c>
      <c r="G7" s="2">
        <v>12.168815</v>
      </c>
      <c r="H7" s="2">
        <v>12.700725</v>
      </c>
      <c r="I7" s="2">
        <v>13.31065</v>
      </c>
      <c r="J7" s="2">
        <v>12.97325</v>
      </c>
      <c r="K7" s="2">
        <v>12.939815</v>
      </c>
      <c r="L7" s="2"/>
      <c r="M7" s="2">
        <f>AVERAGE(B7:K7)</f>
        <v>12.756023</v>
      </c>
      <c r="N7" s="2">
        <f>STDEV(B7:K7)</f>
        <v>0.36613532213891836</v>
      </c>
      <c r="O7" s="2"/>
      <c r="P7" s="2"/>
    </row>
    <row r="8" spans="1:16" ht="12.75">
      <c r="A8" s="1" t="s">
        <v>16</v>
      </c>
      <c r="B8" s="2">
        <v>1.17</v>
      </c>
      <c r="C8" s="2">
        <v>1.67</v>
      </c>
      <c r="D8" s="2">
        <v>1.59</v>
      </c>
      <c r="E8" s="2">
        <v>1.51</v>
      </c>
      <c r="F8" s="2">
        <v>1.32</v>
      </c>
      <c r="G8" s="2">
        <v>1.73</v>
      </c>
      <c r="H8" s="2">
        <v>1.56</v>
      </c>
      <c r="I8" s="2">
        <v>1.49</v>
      </c>
      <c r="J8" s="2">
        <v>1.1</v>
      </c>
      <c r="K8" s="2">
        <v>1.53</v>
      </c>
      <c r="L8" s="2"/>
      <c r="M8" s="2">
        <f>AVERAGE(B8:K8)</f>
        <v>1.467</v>
      </c>
      <c r="N8" s="2">
        <f>STDEV(B8:K8)</f>
        <v>0.20683058015895284</v>
      </c>
      <c r="O8" s="2"/>
      <c r="P8" s="2"/>
    </row>
    <row r="9" spans="1:16" ht="12.75">
      <c r="A9" s="1" t="s">
        <v>15</v>
      </c>
      <c r="B9" s="2">
        <v>0.14</v>
      </c>
      <c r="C9" s="2">
        <v>0.21</v>
      </c>
      <c r="D9" s="2">
        <v>0.19</v>
      </c>
      <c r="E9" s="2">
        <v>0.15</v>
      </c>
      <c r="F9" s="2">
        <v>0.49</v>
      </c>
      <c r="G9" s="2">
        <v>0.15</v>
      </c>
      <c r="H9" s="2">
        <v>0.23</v>
      </c>
      <c r="I9" s="2">
        <v>0.21</v>
      </c>
      <c r="J9" s="2">
        <v>0.18</v>
      </c>
      <c r="K9" s="2">
        <v>0.23</v>
      </c>
      <c r="L9" s="2"/>
      <c r="M9" s="2">
        <f>AVERAGE(B9:K9)</f>
        <v>0.21800000000000003</v>
      </c>
      <c r="N9" s="2">
        <f>STDEV(B9:K9)</f>
        <v>0.10108302418199488</v>
      </c>
      <c r="O9" s="2"/>
      <c r="P9" s="2"/>
    </row>
    <row r="10" spans="1:16" s="4" customFormat="1" ht="12.75">
      <c r="A10" s="4" t="s">
        <v>12</v>
      </c>
      <c r="B10" s="5">
        <v>0.07</v>
      </c>
      <c r="C10" s="5">
        <v>0.05</v>
      </c>
      <c r="D10" s="5">
        <v>0.1</v>
      </c>
      <c r="E10" s="5">
        <v>0.07</v>
      </c>
      <c r="F10" s="5">
        <v>0.02</v>
      </c>
      <c r="G10" s="5">
        <v>0.04</v>
      </c>
      <c r="H10" s="5">
        <v>0.03</v>
      </c>
      <c r="I10" s="5">
        <v>0.01</v>
      </c>
      <c r="J10" s="5">
        <v>0.03</v>
      </c>
      <c r="K10" s="5">
        <v>0.09</v>
      </c>
      <c r="L10" s="5"/>
      <c r="M10" s="5">
        <f>AVERAGE(B10:K10)</f>
        <v>0.051000000000000004</v>
      </c>
      <c r="N10" s="5">
        <f>STDEV(B10:K10)</f>
        <v>0.030349812373573457</v>
      </c>
      <c r="O10" s="5" t="s">
        <v>24</v>
      </c>
      <c r="P10" s="5"/>
    </row>
    <row r="11" spans="1:16" s="4" customFormat="1" ht="12.75">
      <c r="A11" s="4" t="s">
        <v>14</v>
      </c>
      <c r="B11" s="5">
        <v>0.03</v>
      </c>
      <c r="C11" s="5">
        <v>0.01</v>
      </c>
      <c r="D11" s="5">
        <v>0.01</v>
      </c>
      <c r="E11" s="5">
        <v>0.03</v>
      </c>
      <c r="F11" s="5">
        <v>0</v>
      </c>
      <c r="G11" s="5">
        <v>0.01</v>
      </c>
      <c r="H11" s="5">
        <v>0.01</v>
      </c>
      <c r="I11" s="5">
        <v>0</v>
      </c>
      <c r="J11" s="5">
        <v>0.03</v>
      </c>
      <c r="K11" s="5">
        <v>0.02</v>
      </c>
      <c r="L11" s="5"/>
      <c r="M11" s="5">
        <f>AVERAGE(B11:K11)</f>
        <v>0.015</v>
      </c>
      <c r="N11" s="5">
        <f>STDEV(B11:K11)</f>
        <v>0.01178511301977579</v>
      </c>
      <c r="O11" s="5" t="s">
        <v>24</v>
      </c>
      <c r="P11" s="5"/>
    </row>
    <row r="12" spans="1:16" s="4" customFormat="1" ht="12.75">
      <c r="A12" s="4" t="s">
        <v>19</v>
      </c>
      <c r="B12" s="5">
        <v>0.03</v>
      </c>
      <c r="C12" s="5">
        <v>0.01</v>
      </c>
      <c r="D12" s="5">
        <v>0.02</v>
      </c>
      <c r="E12" s="5">
        <v>0</v>
      </c>
      <c r="F12" s="5">
        <v>0.02</v>
      </c>
      <c r="G12" s="5">
        <v>0</v>
      </c>
      <c r="H12" s="5">
        <v>0</v>
      </c>
      <c r="I12" s="5">
        <v>0.05</v>
      </c>
      <c r="J12" s="5">
        <v>0</v>
      </c>
      <c r="K12" s="5">
        <v>0</v>
      </c>
      <c r="L12" s="5"/>
      <c r="M12" s="5">
        <f>AVERAGE(B12:K12)</f>
        <v>0.013000000000000001</v>
      </c>
      <c r="N12" s="5">
        <f>STDEV(B12:K12)</f>
        <v>0.0170293863659264</v>
      </c>
      <c r="O12" s="5" t="s">
        <v>24</v>
      </c>
      <c r="P12" s="5"/>
    </row>
    <row r="13" spans="1:16" s="4" customFormat="1" ht="12.75">
      <c r="A13" s="4" t="s">
        <v>21</v>
      </c>
      <c r="B13" s="5">
        <v>0</v>
      </c>
      <c r="C13" s="5">
        <v>0</v>
      </c>
      <c r="D13" s="5">
        <v>0</v>
      </c>
      <c r="E13" s="5">
        <v>0.02</v>
      </c>
      <c r="F13" s="5">
        <v>0</v>
      </c>
      <c r="G13" s="5">
        <v>0</v>
      </c>
      <c r="H13" s="5">
        <v>0.04</v>
      </c>
      <c r="I13" s="5">
        <v>0</v>
      </c>
      <c r="J13" s="5">
        <v>0.01</v>
      </c>
      <c r="K13" s="5">
        <v>0.03</v>
      </c>
      <c r="L13" s="5"/>
      <c r="M13" s="5">
        <f>AVERAGE(B13:K13)</f>
        <v>0.009999999999999998</v>
      </c>
      <c r="N13" s="5">
        <f>STDEV(B13:K13)</f>
        <v>0.014907119849998597</v>
      </c>
      <c r="O13" s="5" t="s">
        <v>24</v>
      </c>
      <c r="P13" s="5"/>
    </row>
    <row r="14" spans="1:16" s="4" customFormat="1" ht="12.75">
      <c r="A14" s="4" t="s">
        <v>11</v>
      </c>
      <c r="B14" s="5">
        <v>0</v>
      </c>
      <c r="C14" s="5">
        <v>0.02</v>
      </c>
      <c r="D14" s="5">
        <v>0</v>
      </c>
      <c r="E14" s="5">
        <v>0.03</v>
      </c>
      <c r="F14" s="5">
        <v>0.21</v>
      </c>
      <c r="G14" s="5">
        <v>0</v>
      </c>
      <c r="H14" s="5">
        <v>0.04</v>
      </c>
      <c r="I14" s="5">
        <v>0.04</v>
      </c>
      <c r="J14" s="5">
        <v>0</v>
      </c>
      <c r="K14" s="5">
        <v>0</v>
      </c>
      <c r="L14" s="5"/>
      <c r="M14" s="5">
        <f>AVERAGE(B14:K14)</f>
        <v>0.033999999999999996</v>
      </c>
      <c r="N14" s="5">
        <f>STDEV(B14:K14)</f>
        <v>0.06415259585983683</v>
      </c>
      <c r="O14" s="5" t="s">
        <v>24</v>
      </c>
      <c r="P14" s="5"/>
    </row>
    <row r="15" spans="1:16" s="4" customFormat="1" ht="12.75">
      <c r="A15" s="4" t="s">
        <v>13</v>
      </c>
      <c r="B15" s="5">
        <v>0.01</v>
      </c>
      <c r="C15" s="5">
        <v>0</v>
      </c>
      <c r="D15" s="5">
        <v>0</v>
      </c>
      <c r="E15" s="5">
        <v>0</v>
      </c>
      <c r="F15" s="5">
        <v>0</v>
      </c>
      <c r="G15" s="5">
        <v>0.01</v>
      </c>
      <c r="H15" s="5">
        <v>0.01</v>
      </c>
      <c r="I15" s="5">
        <v>0.01</v>
      </c>
      <c r="J15" s="5">
        <v>0</v>
      </c>
      <c r="K15" s="5">
        <v>0</v>
      </c>
      <c r="L15" s="5"/>
      <c r="M15" s="5">
        <f>AVERAGE(B15:K15)</f>
        <v>0.004</v>
      </c>
      <c r="N15" s="5">
        <f>STDEV(B15:K15)</f>
        <v>0.0051639777949432225</v>
      </c>
      <c r="O15" s="5" t="s">
        <v>24</v>
      </c>
      <c r="P15" s="5"/>
    </row>
    <row r="16" spans="1:16" ht="12.75">
      <c r="A16" s="1" t="s">
        <v>22</v>
      </c>
      <c r="B16" s="2">
        <f>SUM(B4:B9)</f>
        <v>90.490185</v>
      </c>
      <c r="C16" s="2">
        <f aca="true" t="shared" si="0" ref="C16:K16">SUM(C4:C9)</f>
        <v>91.173165</v>
      </c>
      <c r="D16" s="2">
        <f t="shared" si="0"/>
        <v>91.85996</v>
      </c>
      <c r="E16" s="2">
        <f t="shared" si="0"/>
        <v>91.06026500000002</v>
      </c>
      <c r="F16" s="2">
        <f t="shared" si="0"/>
        <v>93.63339999999998</v>
      </c>
      <c r="G16" s="2">
        <f t="shared" si="0"/>
        <v>90.72881500000001</v>
      </c>
      <c r="H16" s="2">
        <f t="shared" si="0"/>
        <v>91.96072500000001</v>
      </c>
      <c r="I16" s="2">
        <f t="shared" si="0"/>
        <v>92.98064999999998</v>
      </c>
      <c r="J16" s="2">
        <f t="shared" si="0"/>
        <v>92.63325</v>
      </c>
      <c r="K16" s="2">
        <f t="shared" si="0"/>
        <v>94.189815</v>
      </c>
      <c r="L16" s="2"/>
      <c r="M16" s="2">
        <f>AVERAGE(B16:K16)</f>
        <v>92.071023</v>
      </c>
      <c r="N16" s="2">
        <f>STDEV(B16:K16)</f>
        <v>1.258698047236732</v>
      </c>
      <c r="O16" s="2"/>
      <c r="P16" s="2"/>
    </row>
    <row r="17" spans="1:16" ht="12.75">
      <c r="A17" s="1" t="s">
        <v>34</v>
      </c>
      <c r="B17" s="2">
        <f>100-B16</f>
        <v>9.509815000000003</v>
      </c>
      <c r="C17" s="2">
        <f aca="true" t="shared" si="1" ref="C17:K17">100-C16</f>
        <v>8.826835000000003</v>
      </c>
      <c r="D17" s="2">
        <f t="shared" si="1"/>
        <v>8.140039999999999</v>
      </c>
      <c r="E17" s="2">
        <f t="shared" si="1"/>
        <v>8.939734999999985</v>
      </c>
      <c r="F17" s="2">
        <f t="shared" si="1"/>
        <v>6.36660000000002</v>
      </c>
      <c r="G17" s="2">
        <f t="shared" si="1"/>
        <v>9.271184999999988</v>
      </c>
      <c r="H17" s="2">
        <f t="shared" si="1"/>
        <v>8.03927499999999</v>
      </c>
      <c r="I17" s="2">
        <f t="shared" si="1"/>
        <v>7.019350000000017</v>
      </c>
      <c r="J17" s="2">
        <f t="shared" si="1"/>
        <v>7.366749999999996</v>
      </c>
      <c r="K17" s="2">
        <f t="shared" si="1"/>
        <v>5.810185000000004</v>
      </c>
      <c r="L17" s="2"/>
      <c r="M17" s="2">
        <f>AVERAGE(B17:K17)</f>
        <v>7.928977000000001</v>
      </c>
      <c r="N17" s="2">
        <f>STDEV(B17:K17)</f>
        <v>1.2586980472368123</v>
      </c>
      <c r="O17" s="2"/>
      <c r="P17" s="2"/>
    </row>
    <row r="18" spans="2:1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1" t="s">
        <v>76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" t="s">
        <v>37</v>
      </c>
      <c r="N19" s="1" t="s">
        <v>38</v>
      </c>
      <c r="O19" s="2" t="s">
        <v>39</v>
      </c>
      <c r="P19" s="2"/>
    </row>
    <row r="20" spans="1:16" ht="12.75">
      <c r="A20" s="1" t="s">
        <v>32</v>
      </c>
      <c r="B20" s="7">
        <v>3.9041351498811965</v>
      </c>
      <c r="C20" s="7">
        <v>3.960266292066933</v>
      </c>
      <c r="D20" s="7">
        <v>3.979005785442727</v>
      </c>
      <c r="E20" s="7">
        <v>3.9478790215802544</v>
      </c>
      <c r="F20" s="7">
        <v>4.109526334640691</v>
      </c>
      <c r="G20" s="7">
        <v>3.9223029262070406</v>
      </c>
      <c r="H20" s="7">
        <v>3.9556939203767936</v>
      </c>
      <c r="I20" s="7">
        <v>4.038988069798193</v>
      </c>
      <c r="J20" s="7">
        <v>4.008674426542188</v>
      </c>
      <c r="K20" s="7">
        <v>4.1420682809824205</v>
      </c>
      <c r="L20" s="7"/>
      <c r="M20" s="7">
        <f>AVERAGE(B20:K20)</f>
        <v>3.9968540207518437</v>
      </c>
      <c r="N20" s="7">
        <f>STDEV(B20:K20)</f>
        <v>0.07860012177509253</v>
      </c>
      <c r="O20" s="8">
        <v>4</v>
      </c>
      <c r="P20" s="2"/>
    </row>
    <row r="21" spans="1:16" ht="12.75">
      <c r="A21" s="1" t="s">
        <v>36</v>
      </c>
      <c r="B21" s="7">
        <v>0.8556041252737894</v>
      </c>
      <c r="C21" s="7">
        <v>0.8431942721877851</v>
      </c>
      <c r="D21" s="7">
        <v>0.8991463373378453</v>
      </c>
      <c r="E21" s="7">
        <v>0.8285718730231589</v>
      </c>
      <c r="F21" s="7">
        <v>0.8920814971543485</v>
      </c>
      <c r="G21" s="7">
        <v>0.8170319395913382</v>
      </c>
      <c r="H21" s="7">
        <v>0.871101497878338</v>
      </c>
      <c r="I21" s="7">
        <v>0.9240668159231619</v>
      </c>
      <c r="J21" s="7">
        <v>0.9006728872145654</v>
      </c>
      <c r="K21" s="7">
        <v>0.9124946972640681</v>
      </c>
      <c r="L21" s="7"/>
      <c r="M21" s="7">
        <f>AVERAGE(B21:K21)</f>
        <v>0.8743965942848397</v>
      </c>
      <c r="N21" s="7">
        <f>STDEV(B21:K21)</f>
        <v>0.036912138400930355</v>
      </c>
      <c r="O21" s="8">
        <v>0.85</v>
      </c>
      <c r="P21" s="2"/>
    </row>
    <row r="22" spans="1:16" ht="12.75">
      <c r="A22" s="1" t="s">
        <v>29</v>
      </c>
      <c r="B22" s="7">
        <v>0.12296759494067626</v>
      </c>
      <c r="C22" s="7">
        <v>0.17638944350070346</v>
      </c>
      <c r="D22" s="7">
        <v>0.1698876642145399</v>
      </c>
      <c r="E22" s="7">
        <v>0.15956874477845137</v>
      </c>
      <c r="F22" s="7">
        <v>0.1446108621489844</v>
      </c>
      <c r="G22" s="7">
        <v>0.18192202539373276</v>
      </c>
      <c r="H22" s="7">
        <v>0.1675765634167308</v>
      </c>
      <c r="I22" s="7">
        <v>0.16200887741789127</v>
      </c>
      <c r="J22" s="7">
        <v>0.11960777762765126</v>
      </c>
      <c r="K22" s="7">
        <v>0.1689826616890391</v>
      </c>
      <c r="L22" s="7"/>
      <c r="M22" s="7">
        <f>AVERAGE(B22:K22)</f>
        <v>0.15735222151284006</v>
      </c>
      <c r="N22" s="7">
        <f>STDEV(B22:K22)</f>
        <v>0.021496557761396317</v>
      </c>
      <c r="O22" s="8">
        <v>0.15</v>
      </c>
      <c r="P22" s="2"/>
    </row>
    <row r="23" spans="1:16" ht="12.75">
      <c r="A23" s="1" t="s">
        <v>30</v>
      </c>
      <c r="B23" s="7">
        <v>0.01861168387400171</v>
      </c>
      <c r="C23" s="7">
        <v>0.028056159897569523</v>
      </c>
      <c r="D23" s="7">
        <v>0.025678587820525244</v>
      </c>
      <c r="E23" s="7">
        <v>0.020050026680816676</v>
      </c>
      <c r="F23" s="7">
        <v>0.0679009543766089</v>
      </c>
      <c r="G23" s="7">
        <v>0.019951853754374416</v>
      </c>
      <c r="H23" s="7">
        <v>0.03125138951257311</v>
      </c>
      <c r="I23" s="7">
        <v>0.028881826412273083</v>
      </c>
      <c r="J23" s="7">
        <v>0.02475666017761565</v>
      </c>
      <c r="K23" s="7">
        <v>0.03213152706515261</v>
      </c>
      <c r="L23" s="7"/>
      <c r="M23" s="7">
        <f>AVERAGE(B23:K23)</f>
        <v>0.029727066957151094</v>
      </c>
      <c r="N23" s="7">
        <f>STDEV(B23:K23)</f>
        <v>0.014231045093137785</v>
      </c>
      <c r="O23" s="8" t="s">
        <v>40</v>
      </c>
      <c r="P23" s="2"/>
    </row>
    <row r="24" spans="1:16" ht="12.75">
      <c r="A24" s="1" t="s">
        <v>27</v>
      </c>
      <c r="B24" s="7">
        <v>0.9162106169464231</v>
      </c>
      <c r="C24" s="7">
        <v>0.9306283769554909</v>
      </c>
      <c r="D24" s="7">
        <v>0.9621560031273161</v>
      </c>
      <c r="E24" s="7">
        <v>0.9447588388744909</v>
      </c>
      <c r="F24" s="7">
        <v>1.0857277854113314</v>
      </c>
      <c r="G24" s="7">
        <v>0.9431558582792255</v>
      </c>
      <c r="H24" s="7">
        <v>1.0252185568191428</v>
      </c>
      <c r="I24" s="7">
        <v>1.039283152719547</v>
      </c>
      <c r="J24" s="7">
        <v>1.1026138708012474</v>
      </c>
      <c r="K24" s="7">
        <v>1.1239414061467854</v>
      </c>
      <c r="L24" s="7"/>
      <c r="M24" s="7">
        <f>AVERAGE(B24:K24)</f>
        <v>1.0073694466081</v>
      </c>
      <c r="N24" s="7">
        <f>STDEV(B24:K24)</f>
        <v>0.07776351566599024</v>
      </c>
      <c r="O24" s="8">
        <v>1</v>
      </c>
      <c r="P24" s="2"/>
    </row>
    <row r="25" spans="1:16" ht="12.75">
      <c r="A25" s="1" t="s">
        <v>26</v>
      </c>
      <c r="B25" s="7">
        <v>1.9606477655911514</v>
      </c>
      <c r="C25" s="7">
        <v>1.953099966631471</v>
      </c>
      <c r="D25" s="7">
        <v>1.989354031453263</v>
      </c>
      <c r="E25" s="7">
        <v>1.9838477650612014</v>
      </c>
      <c r="F25" s="7">
        <v>2.098499764607375</v>
      </c>
      <c r="G25" s="7">
        <v>1.934938173289779</v>
      </c>
      <c r="H25" s="7">
        <v>2.0303016891678722</v>
      </c>
      <c r="I25" s="7">
        <v>2.064944528045813</v>
      </c>
      <c r="J25" s="7">
        <v>2.058092386942299</v>
      </c>
      <c r="K25" s="7">
        <v>2.1216200836287675</v>
      </c>
      <c r="L25" s="7"/>
      <c r="M25" s="7">
        <f>AVERAGE(B25:K25)</f>
        <v>2.0195346154418994</v>
      </c>
      <c r="N25" s="7">
        <f>STDEV(B25:K25)</f>
        <v>0.06458743427215753</v>
      </c>
      <c r="O25" s="8">
        <v>2</v>
      </c>
      <c r="P25" s="2"/>
    </row>
    <row r="26" spans="1:17" ht="12.75">
      <c r="A26" s="1" t="s">
        <v>35</v>
      </c>
      <c r="B26" s="7">
        <v>5.656804107008662</v>
      </c>
      <c r="C26" s="7">
        <v>5.276614677697738</v>
      </c>
      <c r="D26" s="7">
        <v>4.922497608769724</v>
      </c>
      <c r="E26" s="7">
        <v>5.346748799041132</v>
      </c>
      <c r="F26" s="7">
        <v>3.9475605747366043</v>
      </c>
      <c r="G26" s="7">
        <v>5.517834629569865</v>
      </c>
      <c r="H26" s="7">
        <v>4.88764686360844</v>
      </c>
      <c r="I26" s="7">
        <v>4.319601626428803</v>
      </c>
      <c r="J26" s="7">
        <v>4.5335344634622725</v>
      </c>
      <c r="K26" s="7">
        <v>3.631908765529582</v>
      </c>
      <c r="L26" s="7"/>
      <c r="M26" s="7">
        <f>AVERAGE(B26:K26)</f>
        <v>4.804075211585284</v>
      </c>
      <c r="N26" s="7">
        <f>STDEV(B26:K26)</f>
        <v>0.6823890859887113</v>
      </c>
      <c r="O26" s="8">
        <v>4.8</v>
      </c>
      <c r="P26" s="2" t="s">
        <v>74</v>
      </c>
      <c r="Q26" s="2">
        <v>1</v>
      </c>
    </row>
    <row r="27" spans="1:17" ht="12.75">
      <c r="A27" s="1" t="s">
        <v>31</v>
      </c>
      <c r="B27" s="2" t="s">
        <v>31</v>
      </c>
      <c r="C27" s="2" t="s">
        <v>31</v>
      </c>
      <c r="D27" s="2" t="s">
        <v>31</v>
      </c>
      <c r="E27" s="2" t="s">
        <v>31</v>
      </c>
      <c r="F27" s="2" t="s">
        <v>31</v>
      </c>
      <c r="G27" s="2" t="s">
        <v>31</v>
      </c>
      <c r="H27" s="2" t="s">
        <v>31</v>
      </c>
      <c r="I27" s="2" t="s">
        <v>31</v>
      </c>
      <c r="J27" s="2" t="s">
        <v>31</v>
      </c>
      <c r="K27" s="2" t="s">
        <v>31</v>
      </c>
      <c r="L27" s="2"/>
      <c r="M27" s="2"/>
      <c r="N27" s="2"/>
      <c r="O27" s="2"/>
      <c r="P27" s="2" t="s">
        <v>75</v>
      </c>
      <c r="Q27" s="2">
        <f>(O26-Q26)/2</f>
        <v>1.9</v>
      </c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23.25">
      <c r="B29" s="2" t="s">
        <v>43</v>
      </c>
      <c r="C29" s="2"/>
      <c r="D29" s="6" t="s">
        <v>33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23.25">
      <c r="B30" s="2" t="s">
        <v>44</v>
      </c>
      <c r="C30" s="2"/>
      <c r="D30" s="6" t="s">
        <v>41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 t="s">
        <v>42</v>
      </c>
      <c r="P30" s="2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3" spans="1:26" ht="12.75">
      <c r="A33" s="1" t="s">
        <v>45</v>
      </c>
      <c r="B33" s="1" t="s">
        <v>46</v>
      </c>
      <c r="C33" s="1" t="s">
        <v>47</v>
      </c>
      <c r="D33" s="1" t="s">
        <v>48</v>
      </c>
      <c r="E33" s="1" t="s">
        <v>49</v>
      </c>
      <c r="F33" s="1" t="s">
        <v>50</v>
      </c>
      <c r="G33" s="1" t="s">
        <v>51</v>
      </c>
      <c r="H33" s="1" t="s">
        <v>52</v>
      </c>
      <c r="Q33" s="9"/>
      <c r="R33" s="2"/>
      <c r="S33" s="2"/>
      <c r="T33" s="10"/>
      <c r="U33" s="9"/>
      <c r="V33" s="9"/>
      <c r="W33" s="9"/>
      <c r="X33" s="9"/>
      <c r="Y33" s="9"/>
      <c r="Z33" s="9"/>
    </row>
    <row r="34" spans="1:8" ht="12.75">
      <c r="A34" s="1" t="s">
        <v>53</v>
      </c>
      <c r="B34" s="1" t="s">
        <v>54</v>
      </c>
      <c r="C34" s="1" t="s">
        <v>55</v>
      </c>
      <c r="D34" s="1">
        <v>20</v>
      </c>
      <c r="E34" s="1">
        <v>10</v>
      </c>
      <c r="F34" s="1">
        <v>800</v>
      </c>
      <c r="G34" s="1">
        <v>-800</v>
      </c>
      <c r="H34" s="1" t="s">
        <v>56</v>
      </c>
    </row>
    <row r="35" spans="1:26" ht="12.75">
      <c r="A35" s="1" t="s">
        <v>53</v>
      </c>
      <c r="B35" s="1" t="s">
        <v>57</v>
      </c>
      <c r="C35" s="1" t="s">
        <v>55</v>
      </c>
      <c r="D35" s="1">
        <v>20</v>
      </c>
      <c r="E35" s="1">
        <v>10</v>
      </c>
      <c r="F35" s="1">
        <v>600</v>
      </c>
      <c r="G35" s="1">
        <v>-600</v>
      </c>
      <c r="H35" s="1" t="s">
        <v>58</v>
      </c>
      <c r="Q35" s="9"/>
      <c r="R35" s="2"/>
      <c r="S35" s="2"/>
      <c r="T35" s="10"/>
      <c r="U35" s="9"/>
      <c r="V35" s="9"/>
      <c r="W35" s="9"/>
      <c r="X35" s="9"/>
      <c r="Y35" s="9"/>
      <c r="Z35" s="9"/>
    </row>
    <row r="36" spans="1:26" ht="12.75">
      <c r="A36" s="1" t="s">
        <v>53</v>
      </c>
      <c r="B36" s="1" t="s">
        <v>32</v>
      </c>
      <c r="C36" s="1" t="s">
        <v>55</v>
      </c>
      <c r="D36" s="1">
        <v>20</v>
      </c>
      <c r="E36" s="1">
        <v>10</v>
      </c>
      <c r="F36" s="1">
        <v>600</v>
      </c>
      <c r="G36" s="1">
        <v>-600</v>
      </c>
      <c r="H36" s="1" t="s">
        <v>59</v>
      </c>
      <c r="Q36" s="11"/>
      <c r="R36" s="2"/>
      <c r="S36" s="2"/>
      <c r="T36" s="10"/>
      <c r="U36" s="9"/>
      <c r="V36" s="9"/>
      <c r="W36" s="9"/>
      <c r="X36" s="9"/>
      <c r="Y36" s="10"/>
      <c r="Z36" s="9"/>
    </row>
    <row r="37" spans="1:26" ht="12.75">
      <c r="A37" s="1" t="s">
        <v>53</v>
      </c>
      <c r="B37" s="1" t="s">
        <v>54</v>
      </c>
      <c r="C37" s="1" t="s">
        <v>55</v>
      </c>
      <c r="D37" s="1">
        <v>20</v>
      </c>
      <c r="E37" s="1">
        <v>10</v>
      </c>
      <c r="F37" s="1">
        <v>600</v>
      </c>
      <c r="G37" s="1">
        <v>-700</v>
      </c>
      <c r="H37" s="1" t="s">
        <v>56</v>
      </c>
      <c r="Q37" s="11"/>
      <c r="R37" s="2"/>
      <c r="S37" s="2"/>
      <c r="T37" s="10"/>
      <c r="U37" s="9"/>
      <c r="V37" s="9"/>
      <c r="W37" s="9"/>
      <c r="X37" s="9"/>
      <c r="Y37" s="10"/>
      <c r="Z37" s="9"/>
    </row>
    <row r="38" spans="1:26" ht="12.75">
      <c r="A38" s="1" t="s">
        <v>53</v>
      </c>
      <c r="B38" s="1" t="s">
        <v>30</v>
      </c>
      <c r="C38" s="1" t="s">
        <v>55</v>
      </c>
      <c r="D38" s="1">
        <v>20</v>
      </c>
      <c r="E38" s="1">
        <v>10</v>
      </c>
      <c r="F38" s="1">
        <v>600</v>
      </c>
      <c r="G38" s="1">
        <v>-600</v>
      </c>
      <c r="H38" s="1" t="s">
        <v>59</v>
      </c>
      <c r="Q38" s="11"/>
      <c r="R38" s="2"/>
      <c r="S38" s="2"/>
      <c r="T38" s="10"/>
      <c r="U38" s="9"/>
      <c r="V38" s="9"/>
      <c r="W38" s="9"/>
      <c r="X38" s="9"/>
      <c r="Y38" s="10"/>
      <c r="Z38" s="9"/>
    </row>
    <row r="39" spans="1:26" ht="12.75">
      <c r="A39" s="1" t="s">
        <v>53</v>
      </c>
      <c r="B39" s="1" t="s">
        <v>29</v>
      </c>
      <c r="C39" s="1" t="s">
        <v>55</v>
      </c>
      <c r="D39" s="1">
        <v>20</v>
      </c>
      <c r="E39" s="1">
        <v>10</v>
      </c>
      <c r="F39" s="1">
        <v>600</v>
      </c>
      <c r="G39" s="1">
        <v>-600</v>
      </c>
      <c r="H39" s="1" t="s">
        <v>60</v>
      </c>
      <c r="Q39" s="11"/>
      <c r="R39" s="2"/>
      <c r="S39" s="2"/>
      <c r="T39" s="10"/>
      <c r="U39" s="9"/>
      <c r="V39" s="9"/>
      <c r="W39" s="9"/>
      <c r="X39" s="9"/>
      <c r="Y39" s="10"/>
      <c r="Z39" s="9"/>
    </row>
    <row r="40" spans="1:8" ht="12.75">
      <c r="A40" s="1" t="s">
        <v>61</v>
      </c>
      <c r="B40" s="1" t="s">
        <v>62</v>
      </c>
      <c r="C40" s="1" t="s">
        <v>55</v>
      </c>
      <c r="D40" s="1">
        <v>20</v>
      </c>
      <c r="E40" s="1">
        <v>10</v>
      </c>
      <c r="F40" s="1">
        <v>600</v>
      </c>
      <c r="G40" s="1">
        <v>-600</v>
      </c>
      <c r="H40" s="1" t="s">
        <v>63</v>
      </c>
    </row>
    <row r="41" spans="1:26" ht="12.75">
      <c r="A41" s="1" t="s">
        <v>61</v>
      </c>
      <c r="B41" s="1" t="s">
        <v>64</v>
      </c>
      <c r="C41" s="1" t="s">
        <v>55</v>
      </c>
      <c r="D41" s="1">
        <v>20</v>
      </c>
      <c r="E41" s="1">
        <v>10</v>
      </c>
      <c r="F41" s="1">
        <v>600</v>
      </c>
      <c r="G41" s="1">
        <v>-600</v>
      </c>
      <c r="H41" s="1" t="s">
        <v>65</v>
      </c>
      <c r="Q41" s="9"/>
      <c r="R41" s="2"/>
      <c r="S41" s="2"/>
      <c r="T41" s="9"/>
      <c r="U41" s="9"/>
      <c r="V41" s="9"/>
      <c r="W41" s="9"/>
      <c r="X41" s="9"/>
      <c r="Y41" s="9"/>
      <c r="Z41" s="9"/>
    </row>
    <row r="42" spans="1:26" ht="12.75">
      <c r="A42" s="1" t="s">
        <v>61</v>
      </c>
      <c r="B42" s="1" t="s">
        <v>26</v>
      </c>
      <c r="C42" s="1" t="s">
        <v>55</v>
      </c>
      <c r="D42" s="1">
        <v>20</v>
      </c>
      <c r="E42" s="1">
        <v>10</v>
      </c>
      <c r="F42" s="1">
        <v>600</v>
      </c>
      <c r="G42" s="1">
        <v>-600</v>
      </c>
      <c r="H42" s="1" t="s">
        <v>59</v>
      </c>
      <c r="Q42" s="9"/>
      <c r="R42" s="2"/>
      <c r="S42" s="2"/>
      <c r="T42" s="9"/>
      <c r="U42" s="9"/>
      <c r="V42" s="9"/>
      <c r="W42" s="9"/>
      <c r="X42" s="9"/>
      <c r="Y42" s="9"/>
      <c r="Z42" s="9"/>
    </row>
    <row r="43" spans="1:26" ht="12.75">
      <c r="A43" s="1" t="s">
        <v>61</v>
      </c>
      <c r="B43" s="1" t="s">
        <v>66</v>
      </c>
      <c r="C43" s="1" t="s">
        <v>55</v>
      </c>
      <c r="D43" s="1">
        <v>20</v>
      </c>
      <c r="E43" s="1">
        <v>10</v>
      </c>
      <c r="F43" s="1">
        <v>0</v>
      </c>
      <c r="G43" s="1">
        <v>-500</v>
      </c>
      <c r="H43" s="1" t="s">
        <v>67</v>
      </c>
      <c r="Q43" s="9"/>
      <c r="R43" s="2"/>
      <c r="S43" s="2"/>
      <c r="T43" s="9"/>
      <c r="U43" s="9"/>
      <c r="V43" s="9"/>
      <c r="W43" s="9"/>
      <c r="X43" s="9"/>
      <c r="Y43" s="9"/>
      <c r="Z43" s="9"/>
    </row>
    <row r="44" spans="1:26" ht="12.75">
      <c r="A44" s="1" t="s">
        <v>68</v>
      </c>
      <c r="B44" s="1" t="s">
        <v>27</v>
      </c>
      <c r="C44" s="1" t="s">
        <v>55</v>
      </c>
      <c r="D44" s="1">
        <v>20</v>
      </c>
      <c r="E44" s="1">
        <v>10</v>
      </c>
      <c r="F44" s="1">
        <v>500</v>
      </c>
      <c r="G44" s="1">
        <v>-500</v>
      </c>
      <c r="H44" s="1" t="s">
        <v>69</v>
      </c>
      <c r="Q44" s="9"/>
      <c r="R44" s="2"/>
      <c r="S44" s="2"/>
      <c r="T44" s="9"/>
      <c r="U44" s="9"/>
      <c r="V44" s="9"/>
      <c r="W44" s="9"/>
      <c r="X44" s="9"/>
      <c r="Y44" s="9"/>
      <c r="Z44" s="9"/>
    </row>
    <row r="45" spans="1:19" ht="12.75">
      <c r="A45" s="1" t="s">
        <v>68</v>
      </c>
      <c r="B45" s="1" t="s">
        <v>28</v>
      </c>
      <c r="C45" s="1" t="s">
        <v>55</v>
      </c>
      <c r="D45" s="1">
        <v>20</v>
      </c>
      <c r="E45" s="1">
        <v>10</v>
      </c>
      <c r="F45" s="1">
        <v>500</v>
      </c>
      <c r="G45" s="1">
        <v>-500</v>
      </c>
      <c r="H45" s="1" t="s">
        <v>70</v>
      </c>
      <c r="R45" s="2"/>
      <c r="S45" s="2"/>
    </row>
    <row r="46" spans="1:8" ht="12.75">
      <c r="A46" s="1" t="s">
        <v>68</v>
      </c>
      <c r="B46" s="1" t="s">
        <v>71</v>
      </c>
      <c r="C46" s="1" t="s">
        <v>55</v>
      </c>
      <c r="D46" s="1">
        <v>20</v>
      </c>
      <c r="E46" s="1">
        <v>10</v>
      </c>
      <c r="F46" s="1">
        <v>500</v>
      </c>
      <c r="G46" s="1">
        <v>-500</v>
      </c>
      <c r="H46" s="1" t="s">
        <v>72</v>
      </c>
    </row>
    <row r="48" ht="12.75">
      <c r="A48" s="1" t="s">
        <v>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2008-08-12T00:08:34Z</dcterms:created>
  <dcterms:modified xsi:type="dcterms:W3CDTF">2008-08-12T00:47:22Z</dcterms:modified>
  <cp:category/>
  <cp:version/>
  <cp:contentType/>
  <cp:contentStatus/>
</cp:coreProperties>
</file>