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<sst xmlns="http://schemas.openxmlformats.org/spreadsheetml/2006/main" count="95" uniqueCount="69">
  <si>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#3</t>
  </si>
  <si>
    <t>#4</t>
  </si>
  <si>
    <t>#5</t>
  </si>
  <si>
    <t>#6</t>
  </si>
  <si>
    <t>#8</t>
  </si>
  <si>
    <t>#9</t>
  </si>
  <si>
    <t>#10</t>
  </si>
  <si>
    <t>#13</t>
  </si>
  <si>
    <t>#14</t>
  </si>
  <si>
    <t>#15</t>
  </si>
  <si>
    <t>#16</t>
  </si>
  <si>
    <t>#18</t>
  </si>
  <si>
    <t>#19</t>
  </si>
  <si>
    <t>#20</t>
  </si>
  <si>
    <t>Ox</t>
  </si>
  <si>
    <t>Average</t>
  </si>
  <si>
    <t>Standard</t>
  </si>
  <si>
    <t>Dev</t>
  </si>
  <si>
    <t>Na2O</t>
  </si>
  <si>
    <t>MgO</t>
  </si>
  <si>
    <t>Al2O3</t>
  </si>
  <si>
    <t>SiO2</t>
  </si>
  <si>
    <t>CaO</t>
  </si>
  <si>
    <t>TiO2</t>
  </si>
  <si>
    <t>Cr2O3</t>
  </si>
  <si>
    <t>MnO</t>
  </si>
  <si>
    <t>Fe2O3</t>
  </si>
  <si>
    <t>Totals</t>
  </si>
  <si>
    <t>Cation</t>
  </si>
  <si>
    <t>to</t>
  </si>
  <si>
    <t>O</t>
  </si>
  <si>
    <t>Avg</t>
  </si>
  <si>
    <t>Na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</si>
  <si>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</si>
  <si>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</si>
  <si>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</si>
  <si>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</si>
  <si>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</si>
  <si>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</si>
  <si>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</si>
  <si>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</si>
  <si>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</si>
  <si>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</si>
  <si>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</si>
  <si>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</si>
  <si>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</si>
  <si>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</si>
  <si>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</si>
  <si>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</si>
  <si>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</si>
  <si>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</si>
  <si>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</si>
  <si>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</si>
  <si>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</si>
  <si>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PET</t>
  </si>
  <si>
    <t>rutile1</t>
  </si>
  <si>
    <t>chrom-s</t>
  </si>
  <si>
    <t>LIF</t>
  </si>
  <si>
    <t>rhod-791</t>
  </si>
  <si>
    <t>fayalite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</si>
  <si>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0.86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</si>
  <si>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0.75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</si>
  <si>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</si>
  <si>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</si>
  <si>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>12 analyses are Jd</t>
  </si>
  <si>
    <t>2 analyses are Jd with 0.21 kosmochlore</t>
  </si>
  <si>
    <t>in formula</t>
  </si>
  <si>
    <t>Jadeite R07011</t>
  </si>
  <si>
    <r>
      <t>NaAlSi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</si>
</sst>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L30" sqref="L30"/>
    </sheetView>
  </sheetViews>
  <sheetFormatPr defaultColWidth="9.00390625" defaultRowHeight="13.5"/>
  <cols>
    <col min="1" max="16384" width="5.25390625" style="1" customWidth="1"/>
  </cols>
  <sheetData>
    <row r="1" spans="2:3" ht="15.75">
      <c r="B1" s="5" t="s">
        <v>67</v>
      </c>
      <c r="C1" s="5"/>
    </row>
    <row r="2" spans="2:21" ht="12.75">
      <c r="B2" s="1" t="s">
        <v>0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T2" s="1" t="s">
        <v>3</v>
      </c>
      <c r="U2" s="1" t="s">
        <v>6</v>
      </c>
    </row>
    <row r="3" spans="1:4" ht="12.75">
      <c r="A3" s="1" t="s">
        <v>14</v>
      </c>
      <c r="B3" s="1" t="s">
        <v>15</v>
      </c>
      <c r="C3" s="1" t="s">
        <v>16</v>
      </c>
      <c r="D3" s="1" t="s">
        <v>17</v>
      </c>
    </row>
    <row r="4" spans="1:21" ht="12.75">
      <c r="A4" s="1" t="s">
        <v>18</v>
      </c>
      <c r="B4" s="2">
        <v>14.82</v>
      </c>
      <c r="C4" s="2">
        <v>14.51</v>
      </c>
      <c r="D4" s="2">
        <v>14.81</v>
      </c>
      <c r="E4" s="2">
        <v>14.64</v>
      </c>
      <c r="F4" s="2">
        <v>14.55</v>
      </c>
      <c r="G4" s="2">
        <v>14.65</v>
      </c>
      <c r="H4" s="2">
        <v>13.98</v>
      </c>
      <c r="I4" s="2">
        <v>14.75</v>
      </c>
      <c r="J4" s="2">
        <v>14.62</v>
      </c>
      <c r="K4" s="2">
        <v>14.75</v>
      </c>
      <c r="L4" s="2">
        <v>14.59</v>
      </c>
      <c r="M4" s="2">
        <v>14.7</v>
      </c>
      <c r="N4" s="2"/>
      <c r="O4" s="2">
        <f aca="true" t="shared" si="0" ref="O4:O13">AVERAGE(B4:M4)</f>
        <v>14.614166666666668</v>
      </c>
      <c r="P4" s="2">
        <f aca="true" t="shared" si="1" ref="P4:P13">STDEV(B4:M4)</f>
        <v>0.2225251092403955</v>
      </c>
      <c r="Q4" s="2"/>
      <c r="R4" s="2"/>
      <c r="T4" s="2">
        <v>14.7</v>
      </c>
      <c r="U4" s="2">
        <v>14.7</v>
      </c>
    </row>
    <row r="5" spans="1:21" ht="12.75">
      <c r="A5" s="1" t="s">
        <v>19</v>
      </c>
      <c r="B5" s="2">
        <v>0.07</v>
      </c>
      <c r="C5" s="2">
        <v>0.06</v>
      </c>
      <c r="D5" s="2">
        <v>0.17</v>
      </c>
      <c r="E5" s="2">
        <v>0.06</v>
      </c>
      <c r="F5" s="2">
        <v>0.06</v>
      </c>
      <c r="G5" s="2">
        <v>0.09</v>
      </c>
      <c r="H5" s="2">
        <v>0.35</v>
      </c>
      <c r="I5" s="2">
        <v>0.06</v>
      </c>
      <c r="J5" s="2">
        <v>0.03</v>
      </c>
      <c r="K5" s="2">
        <v>0.05</v>
      </c>
      <c r="L5" s="2">
        <v>0.04</v>
      </c>
      <c r="M5" s="2">
        <v>0.06</v>
      </c>
      <c r="N5" s="2"/>
      <c r="O5" s="2">
        <f t="shared" si="0"/>
        <v>0.09166666666666667</v>
      </c>
      <c r="P5" s="2">
        <f t="shared" si="1"/>
        <v>0.0887113125238093</v>
      </c>
      <c r="Q5" s="2"/>
      <c r="R5" s="2"/>
      <c r="T5" s="2">
        <v>0.06</v>
      </c>
      <c r="U5" s="2">
        <v>0.04</v>
      </c>
    </row>
    <row r="6" spans="1:21" ht="12.75">
      <c r="A6" s="1" t="s">
        <v>20</v>
      </c>
      <c r="B6" s="2">
        <v>20.99</v>
      </c>
      <c r="C6" s="2">
        <v>20.19</v>
      </c>
      <c r="D6" s="2">
        <v>21.23</v>
      </c>
      <c r="E6" s="2">
        <v>22.34</v>
      </c>
      <c r="F6" s="2">
        <v>24.46</v>
      </c>
      <c r="G6" s="2">
        <v>21.99</v>
      </c>
      <c r="H6" s="2">
        <v>21.55</v>
      </c>
      <c r="I6" s="2">
        <v>21.82</v>
      </c>
      <c r="J6" s="2">
        <v>21.52</v>
      </c>
      <c r="K6" s="2">
        <v>21.55</v>
      </c>
      <c r="L6" s="2">
        <v>21.48</v>
      </c>
      <c r="M6" s="2">
        <v>21.08</v>
      </c>
      <c r="N6" s="2"/>
      <c r="O6" s="2">
        <f t="shared" si="0"/>
        <v>21.683333333333337</v>
      </c>
      <c r="P6" s="2">
        <f t="shared" si="1"/>
        <v>1.0285765391887558</v>
      </c>
      <c r="Q6" s="2"/>
      <c r="R6" s="2"/>
      <c r="T6" s="2">
        <v>18.82</v>
      </c>
      <c r="U6" s="2">
        <v>18.73</v>
      </c>
    </row>
    <row r="7" spans="1:21" ht="12.75">
      <c r="A7" s="1" t="s">
        <v>21</v>
      </c>
      <c r="B7" s="2">
        <v>57.23</v>
      </c>
      <c r="C7" s="2">
        <v>56.75</v>
      </c>
      <c r="D7" s="2">
        <v>57.38</v>
      </c>
      <c r="E7" s="2">
        <v>58.13</v>
      </c>
      <c r="F7" s="2">
        <v>58.01</v>
      </c>
      <c r="G7" s="2">
        <v>59.09</v>
      </c>
      <c r="H7" s="2">
        <v>57.09</v>
      </c>
      <c r="I7" s="2">
        <v>57.58</v>
      </c>
      <c r="J7" s="2">
        <v>57.76</v>
      </c>
      <c r="K7" s="2">
        <v>57.6</v>
      </c>
      <c r="L7" s="2">
        <v>57.57</v>
      </c>
      <c r="M7" s="2">
        <v>57.06</v>
      </c>
      <c r="N7" s="2"/>
      <c r="O7" s="2">
        <f t="shared" si="0"/>
        <v>57.604166666666686</v>
      </c>
      <c r="P7" s="2">
        <f t="shared" si="1"/>
        <v>0.6146167813174931</v>
      </c>
      <c r="Q7" s="2"/>
      <c r="R7" s="2"/>
      <c r="T7" s="2">
        <v>56.68</v>
      </c>
      <c r="U7" s="2">
        <v>56.8</v>
      </c>
    </row>
    <row r="8" spans="1:21" ht="12.75">
      <c r="A8" s="1" t="s">
        <v>22</v>
      </c>
      <c r="B8" s="2">
        <v>0.01</v>
      </c>
      <c r="C8" s="2">
        <v>0.02</v>
      </c>
      <c r="D8" s="2">
        <v>0.04</v>
      </c>
      <c r="E8" s="2">
        <v>0.02</v>
      </c>
      <c r="F8" s="2">
        <v>0.03</v>
      </c>
      <c r="G8" s="2">
        <v>0.02</v>
      </c>
      <c r="H8" s="2">
        <v>0.35</v>
      </c>
      <c r="I8" s="2">
        <v>0.02</v>
      </c>
      <c r="J8" s="2">
        <v>0.02</v>
      </c>
      <c r="K8" s="2">
        <v>0.01</v>
      </c>
      <c r="L8" s="2">
        <v>0.02</v>
      </c>
      <c r="M8" s="2">
        <v>0.02</v>
      </c>
      <c r="N8" s="2"/>
      <c r="O8" s="2">
        <f t="shared" si="0"/>
        <v>0.04833333333333334</v>
      </c>
      <c r="P8" s="2">
        <f t="shared" si="1"/>
        <v>0.0953303665569308</v>
      </c>
      <c r="Q8" s="2"/>
      <c r="R8" s="2"/>
      <c r="T8" s="2">
        <v>0.01</v>
      </c>
      <c r="U8" s="2">
        <v>0</v>
      </c>
    </row>
    <row r="9" spans="1:21" ht="12.75">
      <c r="A9" s="1" t="s">
        <v>23</v>
      </c>
      <c r="B9" s="2">
        <v>0.01</v>
      </c>
      <c r="C9" s="2">
        <v>0.02</v>
      </c>
      <c r="D9" s="2">
        <v>0</v>
      </c>
      <c r="E9" s="2">
        <v>0.04</v>
      </c>
      <c r="F9" s="2">
        <v>0</v>
      </c>
      <c r="G9" s="2">
        <v>0.03</v>
      </c>
      <c r="H9" s="2">
        <v>0</v>
      </c>
      <c r="I9" s="2">
        <v>0.02</v>
      </c>
      <c r="J9" s="2">
        <v>0.02</v>
      </c>
      <c r="K9" s="2">
        <v>0.04</v>
      </c>
      <c r="L9" s="2">
        <v>0.03</v>
      </c>
      <c r="M9" s="2">
        <v>0.03</v>
      </c>
      <c r="N9" s="2"/>
      <c r="O9" s="2">
        <f t="shared" si="0"/>
        <v>0.02</v>
      </c>
      <c r="P9" s="2">
        <f t="shared" si="1"/>
        <v>0.014770978917519923</v>
      </c>
      <c r="Q9" s="2"/>
      <c r="R9" s="2"/>
      <c r="T9" s="2">
        <v>0.05</v>
      </c>
      <c r="U9" s="2">
        <v>0.07</v>
      </c>
    </row>
    <row r="10" spans="1:21" ht="12.75">
      <c r="A10" s="1" t="s">
        <v>24</v>
      </c>
      <c r="B10" s="2">
        <v>5.07</v>
      </c>
      <c r="C10" s="2">
        <v>5.44</v>
      </c>
      <c r="D10" s="2">
        <v>4.4</v>
      </c>
      <c r="E10" s="2">
        <v>2.94</v>
      </c>
      <c r="F10" s="2">
        <v>1.94</v>
      </c>
      <c r="G10" s="2">
        <v>2.94</v>
      </c>
      <c r="H10" s="2">
        <v>3.59</v>
      </c>
      <c r="I10" s="2">
        <v>3.31</v>
      </c>
      <c r="J10" s="2">
        <v>3.4</v>
      </c>
      <c r="K10" s="2">
        <v>3.01</v>
      </c>
      <c r="L10" s="2">
        <v>2.86</v>
      </c>
      <c r="M10" s="2">
        <v>3.09</v>
      </c>
      <c r="N10" s="2"/>
      <c r="O10" s="2">
        <f t="shared" si="0"/>
        <v>3.499166666666666</v>
      </c>
      <c r="P10" s="2">
        <f t="shared" si="1"/>
        <v>0.9986942232310922</v>
      </c>
      <c r="Q10" s="2"/>
      <c r="R10" s="2"/>
      <c r="T10" s="2">
        <v>7.9</v>
      </c>
      <c r="U10" s="2">
        <v>7.9</v>
      </c>
    </row>
    <row r="11" spans="1:21" ht="12.75">
      <c r="A11" s="1" t="s">
        <v>25</v>
      </c>
      <c r="B11" s="2">
        <v>0</v>
      </c>
      <c r="C11" s="2">
        <v>0</v>
      </c>
      <c r="D11" s="2">
        <v>0</v>
      </c>
      <c r="E11" s="2">
        <v>0.03</v>
      </c>
      <c r="F11" s="2">
        <v>0</v>
      </c>
      <c r="G11" s="2">
        <v>0.02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/>
      <c r="O11" s="2">
        <f t="shared" si="0"/>
        <v>0.004166666666666667</v>
      </c>
      <c r="P11" s="2">
        <f t="shared" si="1"/>
        <v>0.009962049198956218</v>
      </c>
      <c r="Q11" s="2"/>
      <c r="R11" s="2"/>
      <c r="T11" s="2">
        <v>0</v>
      </c>
      <c r="U11" s="2">
        <v>0</v>
      </c>
    </row>
    <row r="12" spans="1:21" ht="12.75">
      <c r="A12" s="1" t="s">
        <v>26</v>
      </c>
      <c r="B12" s="2">
        <v>1.48</v>
      </c>
      <c r="C12" s="2">
        <v>1.79</v>
      </c>
      <c r="D12" s="2">
        <v>1.74</v>
      </c>
      <c r="E12" s="2">
        <v>1.74</v>
      </c>
      <c r="F12" s="2">
        <v>0.99</v>
      </c>
      <c r="G12" s="2">
        <v>1.69</v>
      </c>
      <c r="H12" s="2">
        <v>2.01</v>
      </c>
      <c r="I12" s="2">
        <v>1.93</v>
      </c>
      <c r="J12" s="2">
        <v>2.42</v>
      </c>
      <c r="K12" s="2">
        <v>2.57</v>
      </c>
      <c r="L12" s="2">
        <v>2.72</v>
      </c>
      <c r="M12" s="2">
        <v>2.88</v>
      </c>
      <c r="N12" s="2"/>
      <c r="O12" s="2">
        <f t="shared" si="0"/>
        <v>1.9966666666666664</v>
      </c>
      <c r="P12" s="2">
        <f t="shared" si="1"/>
        <v>0.5530795328856156</v>
      </c>
      <c r="Q12" s="2"/>
      <c r="R12" s="2"/>
      <c r="T12" s="2">
        <v>1.42</v>
      </c>
      <c r="U12" s="2">
        <v>1.34</v>
      </c>
    </row>
    <row r="13" spans="1:21" ht="12.75">
      <c r="A13" s="1" t="s">
        <v>27</v>
      </c>
      <c r="B13" s="2">
        <v>99.67</v>
      </c>
      <c r="C13" s="2">
        <v>98.78</v>
      </c>
      <c r="D13" s="2">
        <v>99.77</v>
      </c>
      <c r="E13" s="2">
        <v>99.94</v>
      </c>
      <c r="F13" s="2">
        <v>100.03</v>
      </c>
      <c r="G13" s="2">
        <v>100.54</v>
      </c>
      <c r="H13" s="2">
        <v>98.93</v>
      </c>
      <c r="I13" s="2">
        <v>99.49</v>
      </c>
      <c r="J13" s="2">
        <v>99.79</v>
      </c>
      <c r="K13" s="2">
        <v>99.58</v>
      </c>
      <c r="L13" s="2">
        <v>99.33</v>
      </c>
      <c r="M13" s="2">
        <v>98.93</v>
      </c>
      <c r="N13" s="2"/>
      <c r="O13" s="2">
        <f t="shared" si="0"/>
        <v>99.565</v>
      </c>
      <c r="P13" s="2">
        <f t="shared" si="1"/>
        <v>0.5130036328064996</v>
      </c>
      <c r="Q13" s="2"/>
      <c r="R13" s="2"/>
      <c r="T13" s="2">
        <v>99.63</v>
      </c>
      <c r="U13" s="2">
        <v>99.58</v>
      </c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2"/>
      <c r="U14" s="2"/>
    </row>
    <row r="15" spans="1:22" ht="12.75">
      <c r="A15" s="1" t="s">
        <v>28</v>
      </c>
      <c r="B15" s="2" t="s">
        <v>29</v>
      </c>
      <c r="C15" s="2">
        <v>6</v>
      </c>
      <c r="D15" s="2" t="s">
        <v>30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 t="s">
        <v>31</v>
      </c>
      <c r="P15" s="2" t="s">
        <v>17</v>
      </c>
      <c r="Q15" s="1" t="s">
        <v>66</v>
      </c>
      <c r="T15" s="2" t="s">
        <v>31</v>
      </c>
      <c r="U15" s="2" t="s">
        <v>17</v>
      </c>
      <c r="V15" s="1" t="s">
        <v>66</v>
      </c>
    </row>
    <row r="16" spans="1:22" ht="12.75">
      <c r="A16" s="1" t="s">
        <v>35</v>
      </c>
      <c r="B16" s="2">
        <v>1.983</v>
      </c>
      <c r="C16" s="2">
        <v>1.989</v>
      </c>
      <c r="D16" s="2">
        <v>1.985</v>
      </c>
      <c r="E16" s="2">
        <v>1.994</v>
      </c>
      <c r="F16" s="2">
        <v>1.972</v>
      </c>
      <c r="G16" s="2">
        <v>2.012</v>
      </c>
      <c r="H16" s="2">
        <v>1.985</v>
      </c>
      <c r="I16" s="2">
        <v>1.991</v>
      </c>
      <c r="J16" s="2">
        <v>1.995</v>
      </c>
      <c r="K16" s="2">
        <v>1.995</v>
      </c>
      <c r="L16" s="2">
        <v>1.998</v>
      </c>
      <c r="M16" s="2">
        <v>1.995</v>
      </c>
      <c r="N16" s="2"/>
      <c r="O16" s="2">
        <f aca="true" t="shared" si="2" ref="O16:O21">AVERAGE(B16:M16)</f>
        <v>1.9911666666666668</v>
      </c>
      <c r="P16" s="2">
        <f aca="true" t="shared" si="3" ref="P16:P21">STDEV(B16:M16)</f>
        <v>0.009759222522394237</v>
      </c>
      <c r="Q16" s="3">
        <v>2</v>
      </c>
      <c r="R16" s="2"/>
      <c r="T16" s="2">
        <v>1.983</v>
      </c>
      <c r="U16" s="2">
        <v>1.987</v>
      </c>
      <c r="V16" s="3">
        <v>2</v>
      </c>
    </row>
    <row r="17" spans="1:22" ht="12.75">
      <c r="A17" s="1" t="s">
        <v>32</v>
      </c>
      <c r="B17" s="2">
        <v>0.995</v>
      </c>
      <c r="C17" s="2">
        <v>0.986</v>
      </c>
      <c r="D17" s="2">
        <v>0.993</v>
      </c>
      <c r="E17" s="2">
        <v>0.973</v>
      </c>
      <c r="F17" s="2">
        <v>0.959</v>
      </c>
      <c r="G17" s="2">
        <v>0.967</v>
      </c>
      <c r="H17" s="2">
        <v>0.943</v>
      </c>
      <c r="I17" s="2">
        <v>0.989</v>
      </c>
      <c r="J17" s="2">
        <v>0.979</v>
      </c>
      <c r="K17" s="2">
        <v>0.99</v>
      </c>
      <c r="L17" s="2">
        <v>0.982</v>
      </c>
      <c r="M17" s="2">
        <v>0.997</v>
      </c>
      <c r="N17" s="2"/>
      <c r="O17" s="2">
        <f t="shared" si="2"/>
        <v>0.9794166666666665</v>
      </c>
      <c r="P17" s="2">
        <f t="shared" si="3"/>
        <v>0.016317633146859564</v>
      </c>
      <c r="Q17" s="3">
        <v>1</v>
      </c>
      <c r="R17" s="2"/>
      <c r="T17" s="2">
        <v>0.997</v>
      </c>
      <c r="U17" s="2">
        <v>0.997</v>
      </c>
      <c r="V17" s="3">
        <v>1</v>
      </c>
    </row>
    <row r="18" spans="1:22" ht="12.75">
      <c r="A18" s="1" t="s">
        <v>34</v>
      </c>
      <c r="B18" s="2">
        <v>0.857</v>
      </c>
      <c r="C18" s="2">
        <v>0.834</v>
      </c>
      <c r="D18" s="2">
        <v>0.866</v>
      </c>
      <c r="E18" s="2">
        <v>0.903</v>
      </c>
      <c r="F18" s="2">
        <v>0.98</v>
      </c>
      <c r="G18" s="2">
        <v>0.882</v>
      </c>
      <c r="H18" s="2">
        <v>0.883</v>
      </c>
      <c r="I18" s="2">
        <v>0.889</v>
      </c>
      <c r="J18" s="2">
        <v>0.876</v>
      </c>
      <c r="K18" s="2">
        <v>0.879</v>
      </c>
      <c r="L18" s="2">
        <v>0.879</v>
      </c>
      <c r="M18" s="2">
        <v>0.869</v>
      </c>
      <c r="N18" s="2"/>
      <c r="O18" s="2">
        <f t="shared" si="2"/>
        <v>0.8830833333333333</v>
      </c>
      <c r="P18" s="2">
        <f t="shared" si="3"/>
        <v>0.03501806892898288</v>
      </c>
      <c r="Q18" s="3">
        <f>O18*1/1.03</f>
        <v>0.8573624595469256</v>
      </c>
      <c r="R18" s="2"/>
      <c r="T18" s="2">
        <v>0.776</v>
      </c>
      <c r="U18" s="2">
        <v>0.772</v>
      </c>
      <c r="V18" s="3">
        <f>T18*1/1.03</f>
        <v>0.7533980582524272</v>
      </c>
    </row>
    <row r="19" spans="1:22" ht="12.75">
      <c r="A19" s="1" t="s">
        <v>38</v>
      </c>
      <c r="B19" s="2">
        <v>0.139</v>
      </c>
      <c r="C19" s="2">
        <v>0.151</v>
      </c>
      <c r="D19" s="2">
        <v>0.12</v>
      </c>
      <c r="E19" s="2">
        <v>0.08</v>
      </c>
      <c r="F19" s="2">
        <v>0.052</v>
      </c>
      <c r="G19" s="2">
        <v>0.079</v>
      </c>
      <c r="H19" s="2">
        <v>0.099</v>
      </c>
      <c r="I19" s="2">
        <v>0.09</v>
      </c>
      <c r="J19" s="2">
        <v>0.093</v>
      </c>
      <c r="K19" s="2">
        <v>0.082</v>
      </c>
      <c r="L19" s="2">
        <v>0.079</v>
      </c>
      <c r="M19" s="2">
        <v>0.085</v>
      </c>
      <c r="N19" s="2"/>
      <c r="O19" s="2">
        <f t="shared" si="2"/>
        <v>0.09574999999999999</v>
      </c>
      <c r="P19" s="2">
        <f t="shared" si="3"/>
        <v>0.02794515732970245</v>
      </c>
      <c r="Q19" s="3">
        <f>O19*1/1.03</f>
        <v>0.09296116504854368</v>
      </c>
      <c r="R19" s="2"/>
      <c r="T19" s="2">
        <v>0.218</v>
      </c>
      <c r="U19" s="2">
        <v>0.219</v>
      </c>
      <c r="V19" s="3">
        <f>T19*1/1.03</f>
        <v>0.2116504854368932</v>
      </c>
    </row>
    <row r="20" spans="1:22" ht="12.75">
      <c r="A20" s="1" t="s">
        <v>40</v>
      </c>
      <c r="B20" s="2">
        <v>0.039</v>
      </c>
      <c r="C20" s="2">
        <v>0.047</v>
      </c>
      <c r="D20" s="2">
        <v>0.045</v>
      </c>
      <c r="E20" s="2">
        <v>0.045</v>
      </c>
      <c r="F20" s="2">
        <v>0.025</v>
      </c>
      <c r="G20" s="2">
        <v>0.043</v>
      </c>
      <c r="H20" s="2">
        <v>0.053</v>
      </c>
      <c r="I20" s="2">
        <v>0.05</v>
      </c>
      <c r="J20" s="2">
        <v>0.063</v>
      </c>
      <c r="K20" s="2">
        <v>0.067</v>
      </c>
      <c r="L20" s="2">
        <v>0.071</v>
      </c>
      <c r="M20" s="2">
        <v>0.076</v>
      </c>
      <c r="N20" s="2"/>
      <c r="O20" s="2">
        <f t="shared" si="2"/>
        <v>0.05199999999999999</v>
      </c>
      <c r="P20" s="2">
        <f t="shared" si="3"/>
        <v>0.014740173922743545</v>
      </c>
      <c r="Q20" s="3">
        <f>O20*1/1.03</f>
        <v>0.050485436893203874</v>
      </c>
      <c r="R20" s="2"/>
      <c r="T20" s="2">
        <v>0.037</v>
      </c>
      <c r="U20" s="2">
        <v>0.035</v>
      </c>
      <c r="V20" s="3">
        <f>T20*1/1.03</f>
        <v>0.035922330097087375</v>
      </c>
    </row>
    <row r="21" spans="1:21" ht="12.75">
      <c r="A21" s="1" t="s">
        <v>27</v>
      </c>
      <c r="B21" s="2">
        <f aca="true" t="shared" si="4" ref="B21:M21">SUM(B16:B20)</f>
        <v>4.013</v>
      </c>
      <c r="C21" s="2">
        <f t="shared" si="4"/>
        <v>4.007</v>
      </c>
      <c r="D21" s="2">
        <f t="shared" si="4"/>
        <v>4.009</v>
      </c>
      <c r="E21" s="2">
        <f>SUM(E16:E20)</f>
        <v>3.995</v>
      </c>
      <c r="F21" s="2">
        <f t="shared" si="4"/>
        <v>3.988</v>
      </c>
      <c r="G21" s="2">
        <f t="shared" si="4"/>
        <v>3.9830000000000005</v>
      </c>
      <c r="H21" s="2">
        <f t="shared" si="4"/>
        <v>3.963</v>
      </c>
      <c r="I21" s="2">
        <f t="shared" si="4"/>
        <v>4.0089999999999995</v>
      </c>
      <c r="J21" s="2">
        <f t="shared" si="4"/>
        <v>4.006</v>
      </c>
      <c r="K21" s="2">
        <f t="shared" si="4"/>
        <v>4.013</v>
      </c>
      <c r="L21" s="2">
        <f t="shared" si="4"/>
        <v>4.009</v>
      </c>
      <c r="M21" s="2">
        <f t="shared" si="4"/>
        <v>4.021999999999999</v>
      </c>
      <c r="N21" s="2"/>
      <c r="O21" s="2">
        <f t="shared" si="2"/>
        <v>4.001416666666667</v>
      </c>
      <c r="P21" s="2">
        <f t="shared" si="3"/>
        <v>0.01638435136651211</v>
      </c>
      <c r="Q21" s="2"/>
      <c r="R21" s="2"/>
      <c r="T21" s="2">
        <f>SUM(T16:T20)</f>
        <v>4.011</v>
      </c>
      <c r="U21" s="2">
        <f>SUM(U16:U20)</f>
        <v>4.01</v>
      </c>
    </row>
    <row r="22" spans="2:2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18" ht="20.25">
      <c r="A23" s="2" t="s">
        <v>62</v>
      </c>
      <c r="B23" s="2"/>
      <c r="C23" s="4" t="s">
        <v>68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7" ht="23.25">
      <c r="A24" s="1" t="s">
        <v>63</v>
      </c>
      <c r="C24" s="4" t="s">
        <v>60</v>
      </c>
      <c r="J24" s="1" t="s">
        <v>64</v>
      </c>
      <c r="T24" s="4" t="s">
        <v>61</v>
      </c>
      <c r="AA24" s="1" t="s">
        <v>65</v>
      </c>
    </row>
    <row r="27" ht="18.75">
      <c r="K27" s="4"/>
    </row>
    <row r="28" spans="1:8" ht="12.75">
      <c r="A28" s="1" t="s">
        <v>41</v>
      </c>
      <c r="B28" s="1" t="s">
        <v>42</v>
      </c>
      <c r="C28" s="1" t="s">
        <v>43</v>
      </c>
      <c r="D28" s="1" t="s">
        <v>44</v>
      </c>
      <c r="E28" s="1" t="s">
        <v>45</v>
      </c>
      <c r="F28" s="1" t="s">
        <v>46</v>
      </c>
      <c r="G28" s="1" t="s">
        <v>47</v>
      </c>
      <c r="H28" s="1" t="s">
        <v>48</v>
      </c>
    </row>
    <row r="29" spans="1:8" ht="12.75">
      <c r="A29" s="1" t="s">
        <v>49</v>
      </c>
      <c r="B29" s="1" t="s">
        <v>32</v>
      </c>
      <c r="C29" s="1" t="s">
        <v>50</v>
      </c>
      <c r="D29" s="1">
        <v>20</v>
      </c>
      <c r="E29" s="1">
        <v>10</v>
      </c>
      <c r="F29" s="1">
        <v>600</v>
      </c>
      <c r="G29" s="1">
        <v>-600</v>
      </c>
      <c r="H29" s="1" t="s">
        <v>51</v>
      </c>
    </row>
    <row r="30" spans="1:8" ht="12.75">
      <c r="A30" s="1" t="s">
        <v>49</v>
      </c>
      <c r="B30" s="1" t="s">
        <v>34</v>
      </c>
      <c r="C30" s="1" t="s">
        <v>50</v>
      </c>
      <c r="D30" s="1">
        <v>20</v>
      </c>
      <c r="E30" s="1">
        <v>10</v>
      </c>
      <c r="F30" s="1">
        <v>600</v>
      </c>
      <c r="G30" s="1">
        <v>-600</v>
      </c>
      <c r="H30" s="1" t="s">
        <v>52</v>
      </c>
    </row>
    <row r="31" spans="1:8" ht="12.75">
      <c r="A31" s="1" t="s">
        <v>49</v>
      </c>
      <c r="B31" s="1" t="s">
        <v>35</v>
      </c>
      <c r="C31" s="1" t="s">
        <v>50</v>
      </c>
      <c r="D31" s="1">
        <v>20</v>
      </c>
      <c r="E31" s="1">
        <v>10</v>
      </c>
      <c r="F31" s="1">
        <v>600</v>
      </c>
      <c r="G31" s="1">
        <v>-600</v>
      </c>
      <c r="H31" s="1" t="s">
        <v>53</v>
      </c>
    </row>
    <row r="32" spans="1:8" ht="12.75">
      <c r="A32" s="1" t="s">
        <v>49</v>
      </c>
      <c r="B32" s="1" t="s">
        <v>33</v>
      </c>
      <c r="C32" s="1" t="s">
        <v>50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</row>
    <row r="33" spans="1:8" ht="12.75">
      <c r="A33" s="1" t="s">
        <v>54</v>
      </c>
      <c r="B33" s="1" t="s">
        <v>36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</row>
    <row r="34" spans="1:8" ht="12.75">
      <c r="A34" s="1" t="s">
        <v>54</v>
      </c>
      <c r="B34" s="1" t="s">
        <v>37</v>
      </c>
      <c r="C34" s="1" t="s">
        <v>50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</row>
    <row r="35" spans="1:8" ht="12.75">
      <c r="A35" s="1" t="s">
        <v>54</v>
      </c>
      <c r="B35" s="1" t="s">
        <v>38</v>
      </c>
      <c r="C35" s="1" t="s">
        <v>50</v>
      </c>
      <c r="D35" s="1">
        <v>20</v>
      </c>
      <c r="E35" s="1">
        <v>10</v>
      </c>
      <c r="F35" s="1">
        <v>600</v>
      </c>
      <c r="G35" s="1">
        <v>-600</v>
      </c>
      <c r="H35" s="1" t="s">
        <v>56</v>
      </c>
    </row>
    <row r="36" spans="1:8" ht="12.75">
      <c r="A36" s="1" t="s">
        <v>57</v>
      </c>
      <c r="B36" s="1" t="s">
        <v>39</v>
      </c>
      <c r="C36" s="1" t="s">
        <v>50</v>
      </c>
      <c r="D36" s="1">
        <v>20</v>
      </c>
      <c r="E36" s="1">
        <v>10</v>
      </c>
      <c r="F36" s="1">
        <v>500</v>
      </c>
      <c r="G36" s="1">
        <v>-250</v>
      </c>
      <c r="H36" s="1" t="s">
        <v>58</v>
      </c>
    </row>
    <row r="37" spans="1:8" ht="12.75">
      <c r="A37" s="1" t="s">
        <v>57</v>
      </c>
      <c r="B37" s="1" t="s">
        <v>40</v>
      </c>
      <c r="C37" s="1" t="s">
        <v>50</v>
      </c>
      <c r="D37" s="1">
        <v>20</v>
      </c>
      <c r="E37" s="1">
        <v>10</v>
      </c>
      <c r="F37" s="1">
        <v>300</v>
      </c>
      <c r="G37" s="1">
        <v>-300</v>
      </c>
      <c r="H37" s="1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2007-04-18T23:09:14Z</dcterms:created>
  <dcterms:modified xsi:type="dcterms:W3CDTF">2008-08-08T01:44:19Z</dcterms:modified>
  <cp:category/>
  <cp:version/>
  <cp:contentType/>
  <cp:contentStatus/>
</cp:coreProperties>
</file>