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45" windowWidth="15165" windowHeight="997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<sst xmlns="http://schemas.openxmlformats.org/spreadsheetml/2006/main" count="127" uniqueCount="84">
  <si>
    <t>#1</t>
  </si>
  <si>
    <t>#2</t>
  </si>
  <si>
    <t>#3</t>
  </si>
  <si>
    <t>#4</t>
  </si>
  <si>
    <t>#5</t>
  </si>
  <si>
    <t>#6</t>
  </si>
  <si>
    <t>#7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</si>
  <si>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</si>
  <si>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</si>
  <si>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</si>
  <si>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</si>
  <si>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</si>
  <si>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</si>
  <si>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</si>
  <si>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</si>
  <si>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</si>
  <si>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</si>
  <si>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</si>
  <si>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</si>
  <si>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</si>
  <si>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</si>
  <si>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</si>
  <si>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</si>
  <si>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</si>
  <si>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S</t>
  </si>
  <si>
    <t>CaO</t>
  </si>
  <si>
    <t>TiO2</t>
  </si>
  <si>
    <t>Cr2O3</t>
  </si>
  <si>
    <t>MnO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</si>
  <si>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</si>
  <si>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</si>
  <si>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</si>
  <si>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</si>
  <si>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</si>
  <si>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</si>
  <si>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</si>
  <si>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</si>
  <si>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</si>
  <si>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</si>
  <si>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</si>
  <si>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</si>
  <si>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</si>
  <si>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</si>
  <si>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</si>
  <si>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</si>
  <si>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</si>
  <si>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</si>
  <si>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</si>
  <si>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</si>
  <si>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</si>
  <si>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</si>
  <si>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</si>
  <si>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</si>
  <si>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</si>
  <si>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</si>
  <si>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</si>
  <si>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</si>
  <si>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</si>
  <si>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</si>
  <si>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LIF</t>
  </si>
  <si>
    <t>rhod-791</t>
  </si>
  <si>
    <t>PET</t>
  </si>
  <si>
    <t>kspar-OR1</t>
  </si>
  <si>
    <t>scap-s</t>
  </si>
  <si>
    <t>barite2</t>
  </si>
  <si>
    <t>rutile1</t>
  </si>
  <si>
    <t>chrom-s</t>
  </si>
  <si>
    <t>fayalite</t>
  </si>
  <si>
    <t>FeO</t>
  </si>
  <si>
    <t>P2O5</t>
  </si>
  <si>
    <t>average</t>
  </si>
  <si>
    <t>stdev</t>
  </si>
  <si>
    <t>P</t>
  </si>
  <si>
    <t>not present</t>
  </si>
  <si>
    <r>
      <t>S</t>
    </r>
    <r>
      <rPr>
        <vertAlign val="superscript"/>
        <sz val="10"/>
        <rFont val="Times New Roman"/>
        <family val="1"/>
      </rPr>
      <t>-2</t>
    </r>
  </si>
  <si>
    <t>Anions</t>
  </si>
  <si>
    <r>
      <t>Ca</t>
    </r>
    <r>
      <rPr>
        <vertAlign val="subscript"/>
        <sz val="14"/>
        <rFont val="Times New Roman"/>
        <family val="1"/>
      </rPr>
      <t>11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S</t>
    </r>
  </si>
  <si>
    <t>ideal</t>
  </si>
  <si>
    <t>measured</t>
  </si>
  <si>
    <t>in formula</t>
  </si>
  <si>
    <t>(+) charges</t>
  </si>
  <si>
    <t>(-) charges</t>
  </si>
  <si>
    <r>
      <t>(Ca</t>
    </r>
    <r>
      <rPr>
        <vertAlign val="subscript"/>
        <sz val="14"/>
        <rFont val="Times New Roman"/>
        <family val="1"/>
      </rPr>
      <t>10.64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0.06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((Si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0.78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0.12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</si>
  <si>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jasmundite R060805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</si>
</sst>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workbookViewId="0" topLeftCell="A1">
      <selection activeCell="D7" sqref="D7"/>
    </sheetView>
  </sheetViews>
  <sheetFormatPr defaultColWidth="9.00390625" defaultRowHeight="13.5"/>
  <cols>
    <col min="1" max="16384" width="5.25390625" style="1" customWidth="1"/>
  </cols>
  <sheetData>
    <row r="1" ht="12.75">
      <c r="B1" s="8" t="s">
        <v>83</v>
      </c>
    </row>
    <row r="2" spans="2:12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5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N3" s="1" t="s">
        <v>70</v>
      </c>
      <c r="O3" s="1" t="s">
        <v>71</v>
      </c>
    </row>
    <row r="4" spans="1:29" ht="12.75">
      <c r="A4" s="1" t="s">
        <v>25</v>
      </c>
      <c r="B4" s="2">
        <v>67.96</v>
      </c>
      <c r="C4" s="2">
        <v>67.55</v>
      </c>
      <c r="D4" s="2">
        <v>67.56</v>
      </c>
      <c r="E4" s="2">
        <v>67.82</v>
      </c>
      <c r="F4" s="2">
        <v>68.03</v>
      </c>
      <c r="G4" s="2">
        <v>67.64</v>
      </c>
      <c r="H4" s="2">
        <v>67.78</v>
      </c>
      <c r="I4" s="2">
        <v>67.9</v>
      </c>
      <c r="J4" s="2">
        <v>66.82</v>
      </c>
      <c r="K4" s="2">
        <v>68.09</v>
      </c>
      <c r="L4" s="2">
        <v>68.33</v>
      </c>
      <c r="M4" s="2"/>
      <c r="N4" s="2">
        <f>AVERAGE(B4:L4)</f>
        <v>67.77090909090909</v>
      </c>
      <c r="O4" s="2">
        <f>STDEV(B4:L4)</f>
        <v>0.39383891492437473</v>
      </c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1" t="s">
        <v>21</v>
      </c>
      <c r="B5" s="2">
        <v>27.18</v>
      </c>
      <c r="C5" s="2">
        <v>28.09</v>
      </c>
      <c r="D5" s="2">
        <v>28.06</v>
      </c>
      <c r="E5" s="2">
        <v>27.62</v>
      </c>
      <c r="F5" s="2">
        <v>27.76</v>
      </c>
      <c r="G5" s="2">
        <v>27.32</v>
      </c>
      <c r="H5" s="2">
        <v>27.45</v>
      </c>
      <c r="I5" s="2">
        <v>27.64</v>
      </c>
      <c r="J5" s="2">
        <v>27.17</v>
      </c>
      <c r="K5" s="2">
        <v>27.24</v>
      </c>
      <c r="L5" s="2">
        <v>27.34</v>
      </c>
      <c r="M5" s="2"/>
      <c r="N5" s="2">
        <f aca="true" t="shared" si="0" ref="N5:N27">AVERAGE(B5:L5)</f>
        <v>27.533636363636365</v>
      </c>
      <c r="O5" s="2">
        <f aca="true" t="shared" si="1" ref="O5:O27">STDEV(B5:L5)</f>
        <v>0.33019002793172547</v>
      </c>
      <c r="P5" s="2"/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1" t="s">
        <v>68</v>
      </c>
      <c r="B6" s="2">
        <v>0.7466480000000001</v>
      </c>
      <c r="C6" s="2">
        <v>0.646352</v>
      </c>
      <c r="D6" s="2">
        <v>0.657496</v>
      </c>
      <c r="E6" s="2">
        <v>0.78008</v>
      </c>
      <c r="F6" s="2">
        <v>0.924952</v>
      </c>
      <c r="G6" s="2">
        <v>0.791224</v>
      </c>
      <c r="H6" s="2">
        <v>0.579488</v>
      </c>
      <c r="I6" s="2">
        <v>0.6129200000000001</v>
      </c>
      <c r="J6" s="2">
        <v>0.78008</v>
      </c>
      <c r="K6" s="2">
        <v>0.813512</v>
      </c>
      <c r="L6" s="2">
        <v>0.657496</v>
      </c>
      <c r="M6" s="2"/>
      <c r="N6" s="2">
        <f t="shared" si="0"/>
        <v>0.7263861818181817</v>
      </c>
      <c r="O6" s="2">
        <f t="shared" si="1"/>
        <v>0.10380301696368824</v>
      </c>
      <c r="P6" s="2"/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1" t="s">
        <v>20</v>
      </c>
      <c r="B7" s="2">
        <v>0.5</v>
      </c>
      <c r="C7" s="2">
        <v>0.55</v>
      </c>
      <c r="D7" s="2">
        <v>0.52</v>
      </c>
      <c r="E7" s="2">
        <v>0.48</v>
      </c>
      <c r="F7" s="2">
        <v>0.53</v>
      </c>
      <c r="G7" s="2">
        <v>0.67</v>
      </c>
      <c r="H7" s="2">
        <v>0.71</v>
      </c>
      <c r="I7" s="2">
        <v>0.54</v>
      </c>
      <c r="J7" s="2">
        <v>1.22</v>
      </c>
      <c r="K7" s="2">
        <v>0.56</v>
      </c>
      <c r="L7" s="2">
        <v>0.58</v>
      </c>
      <c r="M7" s="2"/>
      <c r="N7" s="2">
        <f t="shared" si="0"/>
        <v>0.6236363636363635</v>
      </c>
      <c r="O7" s="2">
        <f t="shared" si="1"/>
        <v>0.20953628455581313</v>
      </c>
      <c r="P7" s="2"/>
      <c r="Q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1" t="s">
        <v>19</v>
      </c>
      <c r="B8" s="2">
        <v>0.81</v>
      </c>
      <c r="C8" s="2">
        <v>0.41</v>
      </c>
      <c r="D8" s="2">
        <v>0.72</v>
      </c>
      <c r="E8" s="2">
        <v>0.82</v>
      </c>
      <c r="F8" s="2">
        <v>0.82</v>
      </c>
      <c r="G8" s="2">
        <v>0.74</v>
      </c>
      <c r="H8" s="2">
        <v>0.81</v>
      </c>
      <c r="I8" s="2">
        <v>0.68</v>
      </c>
      <c r="J8" s="2">
        <v>0.83</v>
      </c>
      <c r="K8" s="2">
        <v>0.78</v>
      </c>
      <c r="L8" s="2">
        <v>0.74</v>
      </c>
      <c r="M8" s="2"/>
      <c r="N8" s="2">
        <f t="shared" si="0"/>
        <v>0.7418181818181817</v>
      </c>
      <c r="O8" s="2">
        <f t="shared" si="1"/>
        <v>0.12048387293062889</v>
      </c>
      <c r="P8" s="2"/>
      <c r="Q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>
      <c r="A9" s="1" t="s">
        <v>74</v>
      </c>
      <c r="B9" s="2">
        <v>2.88</v>
      </c>
      <c r="C9" s="2">
        <v>2.59</v>
      </c>
      <c r="D9" s="2">
        <v>2.84</v>
      </c>
      <c r="E9" s="2">
        <v>2.95</v>
      </c>
      <c r="F9" s="2">
        <v>2.98</v>
      </c>
      <c r="G9" s="2">
        <v>2.82</v>
      </c>
      <c r="H9" s="2">
        <v>3.03</v>
      </c>
      <c r="I9" s="2">
        <v>3.06</v>
      </c>
      <c r="J9" s="2">
        <v>3.1</v>
      </c>
      <c r="K9" s="2">
        <v>3.06</v>
      </c>
      <c r="L9" s="2">
        <v>2.9</v>
      </c>
      <c r="M9" s="2"/>
      <c r="N9" s="2">
        <f t="shared" si="0"/>
        <v>2.928181818181818</v>
      </c>
      <c r="O9" s="2">
        <f t="shared" si="1"/>
        <v>0.1465481614908948</v>
      </c>
      <c r="P9" s="2"/>
      <c r="Q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1" t="s">
        <v>26</v>
      </c>
      <c r="B10" s="2">
        <v>0.42</v>
      </c>
      <c r="C10" s="2">
        <v>0.25</v>
      </c>
      <c r="D10" s="2">
        <v>0.39</v>
      </c>
      <c r="E10" s="2">
        <v>0.37</v>
      </c>
      <c r="F10" s="2">
        <v>0.38</v>
      </c>
      <c r="G10" s="2">
        <v>0.53</v>
      </c>
      <c r="H10" s="2">
        <v>0.55</v>
      </c>
      <c r="I10" s="2">
        <v>0.54</v>
      </c>
      <c r="J10" s="2">
        <v>0.52</v>
      </c>
      <c r="K10" s="2">
        <v>0.48</v>
      </c>
      <c r="L10" s="2">
        <v>0.43</v>
      </c>
      <c r="M10" s="2"/>
      <c r="N10" s="2">
        <f t="shared" si="0"/>
        <v>0.4418181818181818</v>
      </c>
      <c r="O10" s="2">
        <f t="shared" si="1"/>
        <v>0.09260865853884125</v>
      </c>
      <c r="P10" s="2"/>
      <c r="Q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1" t="s">
        <v>69</v>
      </c>
      <c r="B11" s="2">
        <v>0.85</v>
      </c>
      <c r="C11" s="2">
        <v>0.9</v>
      </c>
      <c r="D11" s="2">
        <v>0.87</v>
      </c>
      <c r="E11" s="2">
        <v>0.83</v>
      </c>
      <c r="F11" s="2">
        <v>0.88</v>
      </c>
      <c r="G11" s="2">
        <v>1.02</v>
      </c>
      <c r="H11" s="2">
        <v>1.06</v>
      </c>
      <c r="I11" s="2">
        <v>0.89</v>
      </c>
      <c r="J11" s="2">
        <v>1.57</v>
      </c>
      <c r="K11" s="2">
        <v>0.91</v>
      </c>
      <c r="L11" s="2">
        <v>0.93</v>
      </c>
      <c r="M11" s="2"/>
      <c r="N11" s="2">
        <f>AVERAGE(B11:L11)</f>
        <v>0.9736363636363635</v>
      </c>
      <c r="O11" s="2">
        <f>STDEV(B11:L11)</f>
        <v>0.2095362845558129</v>
      </c>
      <c r="P11" s="2"/>
      <c r="Q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2" s="3" customFormat="1" ht="12.75">
      <c r="A12" s="3" t="s">
        <v>23</v>
      </c>
      <c r="B12" s="4">
        <v>0.11</v>
      </c>
      <c r="C12" s="4">
        <v>0.06</v>
      </c>
      <c r="D12" s="4">
        <v>0.07</v>
      </c>
      <c r="E12" s="4">
        <v>0.13</v>
      </c>
      <c r="F12" s="4">
        <v>0.13</v>
      </c>
      <c r="G12" s="4">
        <v>0.1</v>
      </c>
      <c r="H12" s="4">
        <v>0.09</v>
      </c>
      <c r="I12" s="4">
        <v>0.08</v>
      </c>
      <c r="J12" s="4">
        <v>0.11</v>
      </c>
      <c r="K12" s="4">
        <v>0.1</v>
      </c>
      <c r="L12" s="4">
        <v>0.12</v>
      </c>
      <c r="M12" s="4"/>
      <c r="N12" s="4">
        <f t="shared" si="0"/>
        <v>0.09999999999999999</v>
      </c>
      <c r="O12" s="4">
        <f t="shared" si="1"/>
        <v>0.023237900077244564</v>
      </c>
      <c r="P12" s="4" t="s">
        <v>73</v>
      </c>
      <c r="Q12" s="4"/>
      <c r="R12" s="4"/>
      <c r="S12" s="4"/>
      <c r="T12" s="4"/>
      <c r="U12" s="4"/>
      <c r="V12" s="4"/>
    </row>
    <row r="13" spans="1:22" s="3" customFormat="1" ht="12.75">
      <c r="A13" s="3" t="s">
        <v>17</v>
      </c>
      <c r="B13" s="4">
        <v>0.13</v>
      </c>
      <c r="C13" s="4">
        <v>0</v>
      </c>
      <c r="D13" s="4">
        <v>0.17</v>
      </c>
      <c r="E13" s="4">
        <v>0</v>
      </c>
      <c r="F13" s="4">
        <v>0</v>
      </c>
      <c r="G13" s="4">
        <v>0</v>
      </c>
      <c r="H13" s="4">
        <v>0.19</v>
      </c>
      <c r="I13" s="4">
        <v>0.1</v>
      </c>
      <c r="J13" s="4">
        <v>0.15</v>
      </c>
      <c r="K13" s="4">
        <v>0</v>
      </c>
      <c r="L13" s="4">
        <v>0</v>
      </c>
      <c r="M13" s="4"/>
      <c r="N13" s="4">
        <f t="shared" si="0"/>
        <v>0.06727272727272728</v>
      </c>
      <c r="O13" s="4">
        <f t="shared" si="1"/>
        <v>0.0803854351348438</v>
      </c>
      <c r="P13" s="4" t="s">
        <v>73</v>
      </c>
      <c r="Q13" s="4"/>
      <c r="R13" s="4"/>
      <c r="S13" s="4"/>
      <c r="T13" s="4"/>
      <c r="U13" s="4"/>
      <c r="V13" s="4"/>
    </row>
    <row r="14" spans="1:22" s="3" customFormat="1" ht="12.75">
      <c r="A14" s="3" t="s">
        <v>28</v>
      </c>
      <c r="B14" s="4">
        <v>0.08</v>
      </c>
      <c r="C14" s="4">
        <v>0.06</v>
      </c>
      <c r="D14" s="4">
        <v>0.05</v>
      </c>
      <c r="E14" s="4">
        <v>0.07</v>
      </c>
      <c r="F14" s="4">
        <v>0.08</v>
      </c>
      <c r="G14" s="4">
        <v>0.05</v>
      </c>
      <c r="H14" s="4">
        <v>0.06</v>
      </c>
      <c r="I14" s="4">
        <v>0.01</v>
      </c>
      <c r="J14" s="4">
        <v>0.07</v>
      </c>
      <c r="K14" s="4">
        <v>0.06</v>
      </c>
      <c r="L14" s="4">
        <v>0</v>
      </c>
      <c r="M14" s="4"/>
      <c r="N14" s="4">
        <f t="shared" si="0"/>
        <v>0.05363636363636364</v>
      </c>
      <c r="O14" s="4">
        <f t="shared" si="1"/>
        <v>0.026181186861075352</v>
      </c>
      <c r="P14" s="4" t="s">
        <v>73</v>
      </c>
      <c r="Q14" s="4"/>
      <c r="R14" s="4"/>
      <c r="S14" s="4"/>
      <c r="T14" s="4"/>
      <c r="U14" s="4"/>
      <c r="V14" s="4"/>
    </row>
    <row r="15" spans="1:22" s="3" customFormat="1" ht="12.75">
      <c r="A15" s="3" t="s">
        <v>18</v>
      </c>
      <c r="B15" s="4">
        <v>0.02</v>
      </c>
      <c r="C15" s="4">
        <v>0.06</v>
      </c>
      <c r="D15" s="4">
        <v>0.01</v>
      </c>
      <c r="E15" s="4">
        <v>0.02</v>
      </c>
      <c r="F15" s="4">
        <v>0.04</v>
      </c>
      <c r="G15" s="4">
        <v>0.02</v>
      </c>
      <c r="H15" s="4">
        <v>0.02</v>
      </c>
      <c r="I15" s="4">
        <v>0.02</v>
      </c>
      <c r="J15" s="4">
        <v>0.04</v>
      </c>
      <c r="K15" s="4">
        <v>0.11</v>
      </c>
      <c r="L15" s="4">
        <v>0.01</v>
      </c>
      <c r="M15" s="4"/>
      <c r="N15" s="4">
        <f t="shared" si="0"/>
        <v>0.03363636363636364</v>
      </c>
      <c r="O15" s="4">
        <f t="shared" si="1"/>
        <v>0.029418608829354008</v>
      </c>
      <c r="P15" s="4" t="s">
        <v>73</v>
      </c>
      <c r="Q15" s="4"/>
      <c r="R15" s="4"/>
      <c r="S15" s="4"/>
      <c r="T15" s="4"/>
      <c r="U15" s="4"/>
      <c r="V15" s="4"/>
    </row>
    <row r="16" spans="1:22" s="3" customFormat="1" ht="12.75">
      <c r="A16" s="3" t="s">
        <v>27</v>
      </c>
      <c r="B16" s="4">
        <v>0.01</v>
      </c>
      <c r="C16" s="4">
        <v>0</v>
      </c>
      <c r="D16" s="4">
        <v>0</v>
      </c>
      <c r="E16" s="4">
        <v>0</v>
      </c>
      <c r="F16" s="4">
        <v>0.05</v>
      </c>
      <c r="G16" s="4">
        <v>0.02</v>
      </c>
      <c r="H16" s="4">
        <v>0</v>
      </c>
      <c r="I16" s="4">
        <v>0</v>
      </c>
      <c r="J16" s="4">
        <v>0.08</v>
      </c>
      <c r="K16" s="4">
        <v>0.07</v>
      </c>
      <c r="L16" s="4">
        <v>0</v>
      </c>
      <c r="M16" s="4"/>
      <c r="N16" s="4">
        <f t="shared" si="0"/>
        <v>0.02090909090909091</v>
      </c>
      <c r="O16" s="4">
        <f t="shared" si="1"/>
        <v>0.03080731908314823</v>
      </c>
      <c r="P16" s="4" t="s">
        <v>73</v>
      </c>
      <c r="Q16" s="4"/>
      <c r="R16" s="4"/>
      <c r="S16" s="4"/>
      <c r="T16" s="4"/>
      <c r="U16" s="4"/>
      <c r="V16" s="4"/>
    </row>
    <row r="17" spans="1:22" s="3" customFormat="1" ht="12.75">
      <c r="A17" s="3" t="s">
        <v>22</v>
      </c>
      <c r="B17" s="4">
        <v>0.01</v>
      </c>
      <c r="C17" s="4">
        <v>0</v>
      </c>
      <c r="D17" s="4">
        <v>0.01</v>
      </c>
      <c r="E17" s="4">
        <v>0</v>
      </c>
      <c r="F17" s="4">
        <v>0</v>
      </c>
      <c r="G17" s="4">
        <v>0</v>
      </c>
      <c r="H17" s="4">
        <v>0.01</v>
      </c>
      <c r="I17" s="4">
        <v>0</v>
      </c>
      <c r="J17" s="4">
        <v>0.01</v>
      </c>
      <c r="K17" s="4">
        <v>0</v>
      </c>
      <c r="L17" s="4">
        <v>0</v>
      </c>
      <c r="M17" s="4"/>
      <c r="N17" s="4">
        <f t="shared" si="0"/>
        <v>0.0036363636363636364</v>
      </c>
      <c r="O17" s="4">
        <f t="shared" si="1"/>
        <v>0.00504524979109513</v>
      </c>
      <c r="P17" s="4" t="s">
        <v>73</v>
      </c>
      <c r="Q17" s="4"/>
      <c r="R17" s="4"/>
      <c r="S17" s="4"/>
      <c r="T17" s="4"/>
      <c r="U17" s="4"/>
      <c r="V17" s="4"/>
    </row>
    <row r="18" spans="1:22" ht="12.75">
      <c r="A18" s="1" t="s">
        <v>29</v>
      </c>
      <c r="B18" s="2">
        <f>SUM(B4:B11)</f>
        <v>101.34664799999997</v>
      </c>
      <c r="C18" s="2">
        <f aca="true" t="shared" si="2" ref="C18:L18">SUM(C4:C11)</f>
        <v>100.986352</v>
      </c>
      <c r="D18" s="2">
        <f t="shared" si="2"/>
        <v>101.617496</v>
      </c>
      <c r="E18" s="2">
        <f t="shared" si="2"/>
        <v>101.67008</v>
      </c>
      <c r="F18" s="2">
        <f t="shared" si="2"/>
        <v>102.304952</v>
      </c>
      <c r="G18" s="2">
        <f t="shared" si="2"/>
        <v>101.531224</v>
      </c>
      <c r="H18" s="2">
        <f t="shared" si="2"/>
        <v>101.969488</v>
      </c>
      <c r="I18" s="2">
        <f t="shared" si="2"/>
        <v>101.86292000000003</v>
      </c>
      <c r="J18" s="2">
        <f t="shared" si="2"/>
        <v>102.01007999999997</v>
      </c>
      <c r="K18" s="2">
        <f t="shared" si="2"/>
        <v>101.93351200000001</v>
      </c>
      <c r="L18" s="2">
        <f t="shared" si="2"/>
        <v>101.90749600000001</v>
      </c>
      <c r="M18" s="2"/>
      <c r="N18" s="2">
        <f t="shared" si="0"/>
        <v>101.74002254545454</v>
      </c>
      <c r="O18" s="2">
        <f t="shared" si="1"/>
        <v>0.3621580310059998</v>
      </c>
      <c r="P18" s="2"/>
      <c r="Q18" s="2"/>
      <c r="R18" s="2"/>
      <c r="S18" s="2"/>
      <c r="T18" s="2"/>
      <c r="U18" s="2"/>
      <c r="V18" s="2"/>
    </row>
    <row r="19" spans="2:2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1" t="s">
        <v>30</v>
      </c>
      <c r="B20" s="2" t="s">
        <v>31</v>
      </c>
      <c r="C20" s="2" t="s">
        <v>32</v>
      </c>
      <c r="D20" s="2" t="s">
        <v>33</v>
      </c>
      <c r="E20" s="2">
        <v>19</v>
      </c>
      <c r="F20" s="2" t="s">
        <v>34</v>
      </c>
      <c r="G20" s="2"/>
      <c r="H20" s="2"/>
      <c r="I20" s="2"/>
      <c r="J20" s="2"/>
      <c r="K20" s="2"/>
      <c r="L20" s="2"/>
      <c r="M20" s="2"/>
      <c r="N20" s="1" t="s">
        <v>70</v>
      </c>
      <c r="O20" s="1" t="s">
        <v>71</v>
      </c>
      <c r="P20" s="2" t="s">
        <v>79</v>
      </c>
      <c r="Q20" s="2"/>
      <c r="R20" s="2" t="s">
        <v>80</v>
      </c>
      <c r="S20" s="2"/>
      <c r="T20" s="2"/>
      <c r="U20" s="2"/>
      <c r="V20" s="2"/>
    </row>
    <row r="21" spans="1:22" ht="12.75">
      <c r="A21" s="1" t="s">
        <v>38</v>
      </c>
      <c r="B21" s="2">
        <v>3.9027332145325055</v>
      </c>
      <c r="C21" s="2">
        <v>4.0140147750012884</v>
      </c>
      <c r="D21" s="2">
        <v>3.9942193271250033</v>
      </c>
      <c r="E21" s="2">
        <v>3.9474177061867817</v>
      </c>
      <c r="F21" s="2">
        <v>3.942650464142565</v>
      </c>
      <c r="G21" s="2">
        <v>3.9023135199007295</v>
      </c>
      <c r="H21" s="2">
        <v>3.9055341259536935</v>
      </c>
      <c r="I21" s="2">
        <v>3.9423872843213346</v>
      </c>
      <c r="J21" s="2">
        <v>3.8499882975051323</v>
      </c>
      <c r="K21" s="2">
        <v>3.8938745060795097</v>
      </c>
      <c r="L21" s="2">
        <v>3.9002607467856887</v>
      </c>
      <c r="M21" s="2"/>
      <c r="N21" s="2">
        <f t="shared" si="0"/>
        <v>3.926853997048567</v>
      </c>
      <c r="O21" s="2">
        <f t="shared" si="1"/>
        <v>0.04731863697423951</v>
      </c>
      <c r="P21" s="5">
        <v>3.95</v>
      </c>
      <c r="Q21" s="2">
        <v>4</v>
      </c>
      <c r="R21" s="2">
        <f aca="true" t="shared" si="3" ref="R21:R26">P21*Q21</f>
        <v>15.8</v>
      </c>
      <c r="S21" s="5">
        <f>P21/4</f>
        <v>0.9875</v>
      </c>
      <c r="T21" s="2"/>
      <c r="U21" s="2"/>
      <c r="V21" s="2"/>
    </row>
    <row r="22" spans="1:22" ht="12.75">
      <c r="A22" s="1" t="s">
        <v>41</v>
      </c>
      <c r="B22" s="2">
        <v>0.045362624845005195</v>
      </c>
      <c r="C22" s="2">
        <v>0.026871797007069882</v>
      </c>
      <c r="D22" s="2">
        <v>0.04175786857160898</v>
      </c>
      <c r="E22" s="2">
        <v>0.03977595435389295</v>
      </c>
      <c r="F22" s="2">
        <v>0.04059587299588614</v>
      </c>
      <c r="G22" s="2">
        <v>0.05694384743554442</v>
      </c>
      <c r="H22" s="2">
        <v>0.058861354481284024</v>
      </c>
      <c r="I22" s="2">
        <v>0.057935462785983334</v>
      </c>
      <c r="J22" s="2">
        <v>0.055424602690249805</v>
      </c>
      <c r="K22" s="2">
        <v>0.05161139037219208</v>
      </c>
      <c r="L22" s="2">
        <v>0.046141643717372</v>
      </c>
      <c r="M22" s="2"/>
      <c r="N22" s="2">
        <f>AVERAGE(B22:L22)</f>
        <v>0.04738931084146261</v>
      </c>
      <c r="O22" s="2">
        <f>STDEV(B22:L22)</f>
        <v>0.009894290204102657</v>
      </c>
      <c r="P22" s="5">
        <v>0.05</v>
      </c>
      <c r="Q22" s="2">
        <v>4</v>
      </c>
      <c r="R22" s="2">
        <f t="shared" si="3"/>
        <v>0.2</v>
      </c>
      <c r="S22" s="5">
        <f>P22/4</f>
        <v>0.0125</v>
      </c>
      <c r="T22" s="2"/>
      <c r="U22" s="2"/>
      <c r="V22" s="2"/>
    </row>
    <row r="23" spans="1:22" ht="12.75">
      <c r="A23" s="1" t="s">
        <v>40</v>
      </c>
      <c r="B23" s="2">
        <v>10.455526777292969</v>
      </c>
      <c r="C23" s="2">
        <v>10.342504467881955</v>
      </c>
      <c r="D23" s="2">
        <v>10.304027742143008</v>
      </c>
      <c r="E23" s="2">
        <v>10.38533074745912</v>
      </c>
      <c r="F23" s="2">
        <v>10.352432842320269</v>
      </c>
      <c r="G23" s="2">
        <v>10.351855444410505</v>
      </c>
      <c r="H23" s="2">
        <v>10.332675463794923</v>
      </c>
      <c r="I23" s="2">
        <v>10.376816986719462</v>
      </c>
      <c r="J23" s="2">
        <v>10.14493756501816</v>
      </c>
      <c r="K23" s="2">
        <v>10.428727460597134</v>
      </c>
      <c r="L23" s="2">
        <v>10.444308442318182</v>
      </c>
      <c r="M23" s="2"/>
      <c r="N23" s="2">
        <f>AVERAGE(B23:L23)</f>
        <v>10.356285812723245</v>
      </c>
      <c r="O23" s="2">
        <f>STDEV(B23:L23)</f>
        <v>0.0850238304187031</v>
      </c>
      <c r="P23" s="5">
        <v>10.64</v>
      </c>
      <c r="Q23" s="2">
        <v>2</v>
      </c>
      <c r="R23" s="2">
        <f t="shared" si="3"/>
        <v>21.28</v>
      </c>
      <c r="S23" s="2"/>
      <c r="T23" s="2"/>
      <c r="U23" s="2"/>
      <c r="V23" s="2"/>
    </row>
    <row r="24" spans="1:22" ht="12.75">
      <c r="A24" s="1" t="s">
        <v>36</v>
      </c>
      <c r="B24" s="2">
        <v>0.1733855803968734</v>
      </c>
      <c r="C24" s="2">
        <v>0.0873412955900613</v>
      </c>
      <c r="D24" s="2">
        <v>0.1527866061758253</v>
      </c>
      <c r="E24" s="2">
        <v>0.1747076043315685</v>
      </c>
      <c r="F24" s="2">
        <v>0.17361658621889448</v>
      </c>
      <c r="G24" s="2">
        <v>0.15757297290241218</v>
      </c>
      <c r="H24" s="2">
        <v>0.17180335977281377</v>
      </c>
      <c r="I24" s="2">
        <v>0.1445901488954484</v>
      </c>
      <c r="J24" s="2">
        <v>0.1753300711060158</v>
      </c>
      <c r="K24" s="2">
        <v>0.16621797831132998</v>
      </c>
      <c r="L24" s="2">
        <v>0.15737487466465655</v>
      </c>
      <c r="M24" s="2"/>
      <c r="N24" s="2">
        <f>AVERAGE(B24:L24)</f>
        <v>0.15770246166962723</v>
      </c>
      <c r="O24" s="2">
        <f>STDEV(B24:L24)</f>
        <v>0.02552918441657634</v>
      </c>
      <c r="P24" s="5">
        <v>0.18</v>
      </c>
      <c r="Q24" s="2">
        <v>2</v>
      </c>
      <c r="R24" s="2">
        <f t="shared" si="3"/>
        <v>0.36</v>
      </c>
      <c r="S24" s="2"/>
      <c r="T24" s="2"/>
      <c r="U24" s="2"/>
      <c r="V24" s="2"/>
    </row>
    <row r="25" spans="1:22" ht="12.75">
      <c r="A25" s="1" t="s">
        <v>37</v>
      </c>
      <c r="B25" s="2">
        <v>0.08461456919971039</v>
      </c>
      <c r="C25" s="2">
        <v>0.09262871689957307</v>
      </c>
      <c r="D25" s="2">
        <v>0.08723752121029944</v>
      </c>
      <c r="E25" s="2">
        <v>0.08085118306192073</v>
      </c>
      <c r="F25" s="2">
        <v>0.08871568605773784</v>
      </c>
      <c r="G25" s="2">
        <v>0.11279036379954835</v>
      </c>
      <c r="H25" s="2">
        <v>0.11905624148311421</v>
      </c>
      <c r="I25" s="2">
        <v>0.09077593642537524</v>
      </c>
      <c r="J25" s="2">
        <v>0.20374423676634867</v>
      </c>
      <c r="K25" s="2">
        <v>0.09434493849333601</v>
      </c>
      <c r="L25" s="2">
        <v>0.09751666868193869</v>
      </c>
      <c r="M25" s="2"/>
      <c r="N25" s="2">
        <f>AVERAGE(B25:L25)</f>
        <v>0.10475236927990023</v>
      </c>
      <c r="O25" s="2">
        <f>STDEV(B25:L25)</f>
        <v>0.034802782003483974</v>
      </c>
      <c r="P25" s="5">
        <v>0.06</v>
      </c>
      <c r="Q25" s="2">
        <v>3</v>
      </c>
      <c r="R25" s="2">
        <f t="shared" si="3"/>
        <v>0.18</v>
      </c>
      <c r="S25" s="2"/>
      <c r="T25" s="2"/>
      <c r="U25" s="2"/>
      <c r="V25" s="2"/>
    </row>
    <row r="26" spans="1:22" ht="12.75">
      <c r="A26" s="1" t="s">
        <v>44</v>
      </c>
      <c r="B26" s="2">
        <v>0.08965846768583507</v>
      </c>
      <c r="C26" s="2">
        <v>0.07724178803629465</v>
      </c>
      <c r="D26" s="2">
        <v>0.07826964268089234</v>
      </c>
      <c r="E26" s="2">
        <v>0.09323619639699572</v>
      </c>
      <c r="F26" s="2">
        <v>0.10986111549640155</v>
      </c>
      <c r="G26" s="2">
        <v>0.09451416671109063</v>
      </c>
      <c r="H26" s="2">
        <v>0.06895067613138949</v>
      </c>
      <c r="I26" s="2">
        <v>0.07311071540675863</v>
      </c>
      <c r="J26" s="2">
        <v>0.09244105822367449</v>
      </c>
      <c r="K26" s="2">
        <v>0.09725116331292628</v>
      </c>
      <c r="L26" s="2">
        <v>0.07844120218517374</v>
      </c>
      <c r="M26" s="2"/>
      <c r="N26" s="2">
        <f t="shared" si="0"/>
        <v>0.08663419929703932</v>
      </c>
      <c r="O26" s="2">
        <f t="shared" si="1"/>
        <v>0.01233554064284986</v>
      </c>
      <c r="P26" s="5">
        <v>0.09</v>
      </c>
      <c r="Q26" s="2">
        <v>2</v>
      </c>
      <c r="R26" s="2">
        <f t="shared" si="3"/>
        <v>0.18</v>
      </c>
      <c r="S26" s="2"/>
      <c r="T26" s="2"/>
      <c r="U26" s="2"/>
      <c r="V26" s="2"/>
    </row>
    <row r="27" spans="1:22" ht="12.75">
      <c r="A27" s="1" t="s">
        <v>29</v>
      </c>
      <c r="B27" s="2">
        <f>SUM(B21:B26)</f>
        <v>14.751281233952897</v>
      </c>
      <c r="C27" s="2">
        <f aca="true" t="shared" si="4" ref="C27:L27">SUM(C21:C26)</f>
        <v>14.640602840416243</v>
      </c>
      <c r="D27" s="2">
        <f t="shared" si="4"/>
        <v>14.658298707906637</v>
      </c>
      <c r="E27" s="2">
        <f t="shared" si="4"/>
        <v>14.72131939179028</v>
      </c>
      <c r="F27" s="2">
        <f t="shared" si="4"/>
        <v>14.707872567231753</v>
      </c>
      <c r="G27" s="2">
        <f t="shared" si="4"/>
        <v>14.675990315159833</v>
      </c>
      <c r="H27" s="2">
        <f t="shared" si="4"/>
        <v>14.656881221617219</v>
      </c>
      <c r="I27" s="2">
        <f t="shared" si="4"/>
        <v>14.685616534554363</v>
      </c>
      <c r="J27" s="2">
        <f t="shared" si="4"/>
        <v>14.521865831309581</v>
      </c>
      <c r="K27" s="2">
        <f t="shared" si="4"/>
        <v>14.732027437166428</v>
      </c>
      <c r="L27" s="2">
        <f t="shared" si="4"/>
        <v>14.72404357835301</v>
      </c>
      <c r="M27" s="2"/>
      <c r="N27" s="2">
        <f t="shared" si="0"/>
        <v>14.679618150859842</v>
      </c>
      <c r="O27" s="2">
        <f t="shared" si="1"/>
        <v>0.06310457359648451</v>
      </c>
      <c r="P27" s="2"/>
      <c r="Q27" s="2"/>
      <c r="R27" s="6">
        <f>SUM(R21:R26)</f>
        <v>38</v>
      </c>
      <c r="S27" s="2"/>
      <c r="T27" s="2"/>
      <c r="U27" s="2"/>
      <c r="V27" s="2"/>
    </row>
    <row r="28" spans="2:2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1" t="s">
        <v>75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 t="s">
        <v>79</v>
      </c>
      <c r="Q29" s="2"/>
      <c r="R29" s="2" t="s">
        <v>81</v>
      </c>
      <c r="S29" s="2"/>
      <c r="T29" s="2"/>
      <c r="U29" s="2"/>
      <c r="V29" s="2"/>
      <c r="W29" s="2"/>
    </row>
    <row r="30" spans="1:23" ht="12.75">
      <c r="A30" s="1" t="s">
        <v>34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>
        <f>19-SUM(P31:P32)</f>
        <v>18.1</v>
      </c>
      <c r="Q30" s="2">
        <v>2</v>
      </c>
      <c r="R30" s="2">
        <f>P30*Q30</f>
        <v>36.2</v>
      </c>
      <c r="S30" s="2"/>
      <c r="T30" s="2"/>
      <c r="U30" s="2"/>
      <c r="V30" s="2"/>
      <c r="W30" s="2"/>
    </row>
    <row r="31" spans="1:22" ht="12.75">
      <c r="A31" s="1" t="s">
        <v>24</v>
      </c>
      <c r="B31" s="2">
        <v>0.7748686984813538</v>
      </c>
      <c r="C31" s="2">
        <v>0.6934948004503191</v>
      </c>
      <c r="D31" s="2">
        <v>0.7574933068370413</v>
      </c>
      <c r="E31" s="2">
        <v>0.7900010057633702</v>
      </c>
      <c r="F31" s="2">
        <v>0.7930513272948634</v>
      </c>
      <c r="G31" s="2">
        <v>0.7547563742650422</v>
      </c>
      <c r="H31" s="2">
        <v>0.8077871389060606</v>
      </c>
      <c r="I31" s="2">
        <v>0.8178221913284381</v>
      </c>
      <c r="J31" s="2">
        <v>0.8230906768887228</v>
      </c>
      <c r="K31" s="2">
        <v>0.8196198948745366</v>
      </c>
      <c r="L31" s="2">
        <v>0.7751921166588475</v>
      </c>
      <c r="M31" s="2"/>
      <c r="N31" s="2">
        <f>AVERAGE(B31:L31)</f>
        <v>0.7824706847044177</v>
      </c>
      <c r="O31" s="2">
        <f>STDEV(B31:L31)</f>
        <v>0.038090396850799166</v>
      </c>
      <c r="P31" s="5">
        <v>0.78</v>
      </c>
      <c r="Q31" s="2">
        <v>2</v>
      </c>
      <c r="R31" s="2">
        <f>P31*Q31</f>
        <v>1.56</v>
      </c>
      <c r="S31" s="2"/>
      <c r="T31" s="2"/>
      <c r="U31" s="2"/>
      <c r="V31" s="2"/>
    </row>
    <row r="32" spans="1:22" ht="12.75">
      <c r="A32" s="1" t="s">
        <v>72</v>
      </c>
      <c r="B32" s="2">
        <v>0.10332625682789455</v>
      </c>
      <c r="C32" s="2">
        <v>0.108878491650245</v>
      </c>
      <c r="D32" s="2">
        <v>0.10484213431664041</v>
      </c>
      <c r="E32" s="2">
        <v>0.10042454245523402</v>
      </c>
      <c r="F32" s="2">
        <v>0.1058093010403704</v>
      </c>
      <c r="G32" s="2">
        <v>0.12334285424164916</v>
      </c>
      <c r="H32" s="2">
        <v>0.12767807088249786</v>
      </c>
      <c r="I32" s="2">
        <v>0.10746910005025298</v>
      </c>
      <c r="J32" s="2">
        <v>0.18833966004474623</v>
      </c>
      <c r="K32" s="2">
        <v>0.11012567885408099</v>
      </c>
      <c r="L32" s="2">
        <v>0.11231827872118415</v>
      </c>
      <c r="M32" s="2"/>
      <c r="N32" s="2">
        <f>AVERAGE(B32:L32)</f>
        <v>0.11750494264407232</v>
      </c>
      <c r="O32" s="2">
        <f>STDEV(B32:L32)</f>
        <v>0.0249028707152454</v>
      </c>
      <c r="P32" s="5">
        <v>0.12</v>
      </c>
      <c r="Q32" s="2">
        <v>2</v>
      </c>
      <c r="R32" s="2">
        <f>P32*Q32</f>
        <v>0.24</v>
      </c>
      <c r="S32" s="2"/>
      <c r="T32" s="2"/>
      <c r="U32" s="2"/>
      <c r="V32" s="2"/>
    </row>
    <row r="33" spans="2:2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2"/>
      <c r="R33" s="6">
        <f>SUM(R30:R32)</f>
        <v>38.00000000000001</v>
      </c>
      <c r="S33" s="2"/>
      <c r="T33" s="2"/>
      <c r="U33" s="2"/>
      <c r="V33" s="2"/>
    </row>
    <row r="34" spans="2:23" ht="20.25">
      <c r="B34" s="2"/>
      <c r="C34" s="2"/>
      <c r="D34" s="2" t="s">
        <v>77</v>
      </c>
      <c r="E34" s="2"/>
      <c r="F34" s="2"/>
      <c r="G34" s="7" t="s">
        <v>76</v>
      </c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V34" s="2"/>
      <c r="W34" s="2"/>
    </row>
    <row r="35" spans="4:18" ht="20.25">
      <c r="D35" s="1" t="s">
        <v>78</v>
      </c>
      <c r="G35" s="7" t="s">
        <v>82</v>
      </c>
      <c r="R35" s="2"/>
    </row>
    <row r="36" spans="7:18" ht="18.75">
      <c r="G36" s="7"/>
      <c r="R36" s="2"/>
    </row>
    <row r="37" spans="7:18" ht="13.5">
      <c r="G37"/>
      <c r="R37" s="2"/>
    </row>
    <row r="38" spans="1:18" ht="12.75">
      <c r="A38" s="1" t="s">
        <v>45</v>
      </c>
      <c r="B38" s="1" t="s">
        <v>46</v>
      </c>
      <c r="C38" s="1" t="s">
        <v>47</v>
      </c>
      <c r="D38" s="1" t="s">
        <v>48</v>
      </c>
      <c r="E38" s="1" t="s">
        <v>49</v>
      </c>
      <c r="F38" s="1" t="s">
        <v>50</v>
      </c>
      <c r="G38" s="1" t="s">
        <v>51</v>
      </c>
      <c r="H38" s="1" t="s">
        <v>52</v>
      </c>
      <c r="R38" s="2"/>
    </row>
    <row r="39" spans="1:18" ht="12.75">
      <c r="A39" s="1" t="s">
        <v>53</v>
      </c>
      <c r="B39" s="1" t="s">
        <v>35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55</v>
      </c>
      <c r="R39" s="2"/>
    </row>
    <row r="40" spans="1:18" ht="12.75">
      <c r="A40" s="1" t="s">
        <v>53</v>
      </c>
      <c r="B40" s="1" t="s">
        <v>37</v>
      </c>
      <c r="C40" s="1" t="s">
        <v>54</v>
      </c>
      <c r="D40" s="1">
        <v>20</v>
      </c>
      <c r="E40" s="1">
        <v>10</v>
      </c>
      <c r="F40" s="1">
        <v>600</v>
      </c>
      <c r="G40" s="1">
        <v>-600</v>
      </c>
      <c r="H40" s="1" t="s">
        <v>56</v>
      </c>
      <c r="R40" s="2"/>
    </row>
    <row r="41" spans="1:18" ht="12.75">
      <c r="A41" s="1" t="s">
        <v>53</v>
      </c>
      <c r="B41" s="1" t="s">
        <v>38</v>
      </c>
      <c r="C41" s="1" t="s">
        <v>54</v>
      </c>
      <c r="D41" s="1">
        <v>20</v>
      </c>
      <c r="E41" s="1">
        <v>10</v>
      </c>
      <c r="F41" s="1">
        <v>600</v>
      </c>
      <c r="G41" s="1">
        <v>-601</v>
      </c>
      <c r="H41" s="1" t="s">
        <v>57</v>
      </c>
      <c r="R41" s="2"/>
    </row>
    <row r="42" spans="1:18" ht="12.75">
      <c r="A42" s="1" t="s">
        <v>53</v>
      </c>
      <c r="B42" s="1" t="s">
        <v>17</v>
      </c>
      <c r="C42" s="1" t="s">
        <v>54</v>
      </c>
      <c r="D42" s="1">
        <v>20</v>
      </c>
      <c r="E42" s="1">
        <v>10</v>
      </c>
      <c r="F42" s="1">
        <v>800</v>
      </c>
      <c r="G42" s="1">
        <v>-800</v>
      </c>
      <c r="H42" s="1" t="s">
        <v>58</v>
      </c>
      <c r="R42" s="2"/>
    </row>
    <row r="43" spans="1:18" ht="12.75">
      <c r="A43" s="1" t="s">
        <v>53</v>
      </c>
      <c r="B43" s="1" t="s">
        <v>36</v>
      </c>
      <c r="C43" s="1" t="s">
        <v>54</v>
      </c>
      <c r="D43" s="1">
        <v>20</v>
      </c>
      <c r="E43" s="1">
        <v>10</v>
      </c>
      <c r="F43" s="1">
        <v>600</v>
      </c>
      <c r="G43" s="1">
        <v>-600</v>
      </c>
      <c r="H43" s="1" t="s">
        <v>57</v>
      </c>
      <c r="R43" s="2"/>
    </row>
    <row r="44" spans="1:8" ht="12.75">
      <c r="A44" s="1" t="s">
        <v>59</v>
      </c>
      <c r="B44" s="1" t="s">
        <v>43</v>
      </c>
      <c r="C44" s="1" t="s">
        <v>54</v>
      </c>
      <c r="D44" s="1">
        <v>20</v>
      </c>
      <c r="E44" s="1">
        <v>10</v>
      </c>
      <c r="F44" s="1">
        <v>500</v>
      </c>
      <c r="G44" s="1">
        <v>-500</v>
      </c>
      <c r="H44" s="1" t="s">
        <v>60</v>
      </c>
    </row>
    <row r="45" spans="1:8" ht="12.75">
      <c r="A45" s="1" t="s">
        <v>61</v>
      </c>
      <c r="B45" s="1" t="s">
        <v>39</v>
      </c>
      <c r="C45" s="1" t="s">
        <v>54</v>
      </c>
      <c r="D45" s="1">
        <v>20</v>
      </c>
      <c r="E45" s="1">
        <v>10</v>
      </c>
      <c r="F45" s="1">
        <v>600</v>
      </c>
      <c r="G45" s="1">
        <v>-600</v>
      </c>
      <c r="H45" s="1" t="s">
        <v>62</v>
      </c>
    </row>
    <row r="46" spans="1:8" ht="12.75">
      <c r="A46" s="1" t="s">
        <v>61</v>
      </c>
      <c r="B46" s="1" t="s">
        <v>23</v>
      </c>
      <c r="C46" s="1" t="s">
        <v>54</v>
      </c>
      <c r="D46" s="1">
        <v>20</v>
      </c>
      <c r="E46" s="1">
        <v>10</v>
      </c>
      <c r="F46" s="1">
        <v>600</v>
      </c>
      <c r="G46" s="1">
        <v>-600</v>
      </c>
      <c r="H46" s="1" t="s">
        <v>63</v>
      </c>
    </row>
    <row r="47" spans="1:8" ht="12.75">
      <c r="A47" s="1" t="s">
        <v>61</v>
      </c>
      <c r="B47" s="1" t="s">
        <v>24</v>
      </c>
      <c r="C47" s="1" t="s">
        <v>54</v>
      </c>
      <c r="D47" s="1">
        <v>20</v>
      </c>
      <c r="E47" s="1">
        <v>10</v>
      </c>
      <c r="F47" s="1">
        <v>600</v>
      </c>
      <c r="G47" s="1">
        <v>-600</v>
      </c>
      <c r="H47" s="1" t="s">
        <v>64</v>
      </c>
    </row>
    <row r="48" spans="1:8" ht="12.75">
      <c r="A48" s="1" t="s">
        <v>61</v>
      </c>
      <c r="B48" s="1" t="s">
        <v>40</v>
      </c>
      <c r="C48" s="1" t="s">
        <v>54</v>
      </c>
      <c r="D48" s="1">
        <v>20</v>
      </c>
      <c r="E48" s="1">
        <v>10</v>
      </c>
      <c r="F48" s="1">
        <v>600</v>
      </c>
      <c r="G48" s="1">
        <v>-601</v>
      </c>
      <c r="H48" s="1" t="s">
        <v>57</v>
      </c>
    </row>
    <row r="49" spans="1:8" ht="12.75">
      <c r="A49" s="1" t="s">
        <v>61</v>
      </c>
      <c r="B49" s="1" t="s">
        <v>41</v>
      </c>
      <c r="C49" s="1" t="s">
        <v>54</v>
      </c>
      <c r="D49" s="1">
        <v>20</v>
      </c>
      <c r="E49" s="1">
        <v>10</v>
      </c>
      <c r="F49" s="1">
        <v>600</v>
      </c>
      <c r="G49" s="1">
        <v>-600</v>
      </c>
      <c r="H49" s="1" t="s">
        <v>65</v>
      </c>
    </row>
    <row r="50" spans="1:8" ht="12.75">
      <c r="A50" s="1" t="s">
        <v>61</v>
      </c>
      <c r="B50" s="1" t="s">
        <v>42</v>
      </c>
      <c r="C50" s="1" t="s">
        <v>54</v>
      </c>
      <c r="D50" s="1">
        <v>20</v>
      </c>
      <c r="E50" s="1">
        <v>10</v>
      </c>
      <c r="F50" s="1">
        <v>600</v>
      </c>
      <c r="G50" s="1">
        <v>-600</v>
      </c>
      <c r="H50" s="1" t="s">
        <v>66</v>
      </c>
    </row>
    <row r="51" spans="1:8" ht="12.75">
      <c r="A51" s="1" t="s">
        <v>59</v>
      </c>
      <c r="B51" s="1" t="s">
        <v>44</v>
      </c>
      <c r="C51" s="1" t="s">
        <v>54</v>
      </c>
      <c r="D51" s="1">
        <v>20</v>
      </c>
      <c r="E51" s="1">
        <v>10</v>
      </c>
      <c r="F51" s="1">
        <v>500</v>
      </c>
      <c r="G51" s="1">
        <v>-500</v>
      </c>
      <c r="H51" s="1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2008-03-12T23:06:30Z</dcterms:created>
  <dcterms:modified xsi:type="dcterms:W3CDTF">2008-03-13T17:20:35Z</dcterms:modified>
  <cp:category/>
  <cp:version/>
  <cp:contentType/>
  <cp:contentStatus/>
</cp:coreProperties>
</file>