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1650" windowWidth="13245" windowHeight="9660"/>
  </bookViews>
  <sheets>
    <sheet name="R150013" sheetId="3" r:id="rId1"/>
  </sheets>
  <definedNames>
    <definedName name="_xlnm.Print_Area" localSheetId="0">'R150013'!$A$1:$K$54</definedName>
  </definedNames>
  <calcPr calcId="145621"/>
</workbook>
</file>

<file path=xl/calcChain.xml><?xml version="1.0" encoding="utf-8"?>
<calcChain xmlns="http://schemas.openxmlformats.org/spreadsheetml/2006/main">
  <c r="D19" i="3" l="1"/>
  <c r="C24" i="3" s="1"/>
  <c r="E19" i="3"/>
  <c r="C26" i="3" s="1"/>
  <c r="F19" i="3"/>
  <c r="C25" i="3" s="1"/>
  <c r="G19" i="3"/>
  <c r="E27" i="3" l="1"/>
  <c r="F27" i="3" s="1"/>
  <c r="E25" i="3" l="1"/>
  <c r="F25" i="3" s="1"/>
  <c r="E20" i="3"/>
  <c r="F20" i="3"/>
  <c r="G20" i="3"/>
  <c r="D20" i="3"/>
  <c r="E26" i="3" l="1"/>
  <c r="F26" i="3" s="1"/>
  <c r="E24" i="3"/>
  <c r="F24" i="3" s="1"/>
  <c r="F28" i="3" l="1"/>
  <c r="C28" i="3"/>
  <c r="D33" i="3" l="1"/>
  <c r="G25" i="3" l="1"/>
  <c r="H25" i="3" s="1"/>
  <c r="G24" i="3"/>
  <c r="H24" i="3" s="1"/>
  <c r="G26" i="3"/>
  <c r="H26" i="3" s="1"/>
  <c r="G27" i="3"/>
  <c r="H27" i="3" s="1"/>
</calcChain>
</file>

<file path=xl/sharedStrings.xml><?xml version="1.0" encoding="utf-8"?>
<sst xmlns="http://schemas.openxmlformats.org/spreadsheetml/2006/main" count="52" uniqueCount="35">
  <si>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</si>
  <si>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</si>
  <si>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</si>
  <si>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</si>
  <si>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</si>
  <si>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</si>
  <si>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</si>
  <si>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</si>
  <si>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</si>
  <si>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</si>
  <si>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</si>
  <si>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</si>
  <si>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</si>
  <si>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</si>
  <si>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</si>
  <si>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</si>
  <si>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</si>
  <si>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</si>
  <si>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SiO2</t>
  </si>
  <si>
    <r>
      <t>SiO</t>
    </r>
    <r>
      <rPr>
        <vertAlign val="subscript"/>
        <sz val="10"/>
        <rFont val="Arial"/>
        <family val="2"/>
      </rPr>
      <t>2</t>
    </r>
  </si>
  <si>
    <t>CaO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</si>
  <si>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</si>
  <si>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 xml:space="preserve"> Na On albite-Cr </t>
  </si>
  <si>
    <t>MnO</t>
  </si>
  <si>
    <r>
      <t>CaMn</t>
    </r>
    <r>
      <rPr>
        <vertAlign val="superscript"/>
        <sz val="14"/>
        <rFont val="Calibri"/>
        <family val="2"/>
        <scheme val="minor"/>
      </rPr>
      <t>2+</t>
    </r>
    <r>
      <rPr>
        <sz val="14"/>
        <rFont val="Calibri"/>
        <family val="2"/>
        <scheme val="minor"/>
      </rPr>
      <t>Si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6</t>
    </r>
  </si>
  <si>
    <t>R150013</t>
  </si>
  <si>
    <r>
      <t>Ca</t>
    </r>
    <r>
      <rPr>
        <vertAlign val="subscript"/>
        <sz val="14"/>
        <rFont val="Calibri"/>
        <family val="2"/>
        <scheme val="minor"/>
      </rPr>
      <t>1.00</t>
    </r>
    <r>
      <rPr>
        <sz val="14"/>
        <rFont val="Calibri"/>
        <family val="2"/>
        <scheme val="minor"/>
      </rPr>
      <t>Mn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1.02</t>
    </r>
    <r>
      <rPr>
        <sz val="14"/>
        <rFont val="Calibri"/>
        <family val="2"/>
        <scheme val="minor"/>
      </rPr>
      <t>Si</t>
    </r>
    <r>
      <rPr>
        <vertAlign val="subscript"/>
        <sz val="14"/>
        <rFont val="Calibri"/>
        <family val="2"/>
        <scheme val="minor"/>
      </rPr>
      <t>1.99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6</t>
    </r>
  </si>
  <si>
    <t xml:space="preserve"> Mg On ol-fo92 </t>
  </si>
  <si>
    <t xml:space="preserve"> Si On kspar-OR1 </t>
  </si>
  <si>
    <t xml:space="preserve"> Ca, Al On anor-hk </t>
  </si>
  <si>
    <t xml:space="preserve"> Mn On rhod791 </t>
  </si>
  <si>
    <t xml:space="preserve"> Zn On ZnS </t>
  </si>
  <si>
    <t xml:space="preserve"> Fe On fayalite </t>
  </si>
  <si>
    <t xml:space="preserve">Column Conditions :  Cond 1 : 20keV 20nA  </t>
  </si>
  <si>
    <t xml:space="preserve">Beam Size :  0 µm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</si>
</sst>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0" fontId="5" fillId="0" borderId="0" xfId="0" applyFont="1"/>
    <xf numFmtId="2" fontId="0" fillId="0" borderId="2" xfId="0" applyNumberFormat="1" applyBorder="1"/>
    <xf numFmtId="0" fontId="7" fillId="0" borderId="0" xfId="0" applyFont="1"/>
    <xf numFmtId="164" fontId="4" fillId="0" borderId="0" xfId="0" applyNumberFormat="1" applyFont="1"/>
    <xf numFmtId="2" fontId="0" fillId="0" borderId="0" xfId="0" applyNumberFormat="1" applyBorder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85" zoomScaleNormal="85" workbookViewId="0">
      <selection activeCell="D38" sqref="D38"/>
    </sheetView>
  </sheetViews>
  <sheetFormatPr defaultColWidth="11.42578125" defaultRowHeight="15" x14ac:dyDescent="0.25"/>
  <cols>
    <col min="1" max="1" width="11.42578125" style="12"/>
    <col min="2" max="2" width="14" style="12" customWidth="1"/>
    <col min="3" max="3" width="13.85546875" style="12" customWidth="1"/>
    <col min="4" max="7" width="11.42578125" style="12"/>
    <col min="8" max="8" width="16" style="12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3" x14ac:dyDescent="0.25">
      <c r="A1" s="12" t="s">
        <v>25</v>
      </c>
      <c r="D1" s="19"/>
    </row>
    <row r="3" spans="1:13" x14ac:dyDescent="0.25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B4" s="7" t="s">
        <v>2</v>
      </c>
      <c r="C4" s="7" t="s">
        <v>3</v>
      </c>
      <c r="D4" s="7" t="s">
        <v>18</v>
      </c>
      <c r="E4" s="7" t="s">
        <v>20</v>
      </c>
      <c r="F4" s="7" t="s">
        <v>23</v>
      </c>
      <c r="G4" s="7" t="s">
        <v>1</v>
      </c>
      <c r="H4" s="7"/>
      <c r="I4" s="7"/>
      <c r="J4" s="7"/>
      <c r="K4" s="7"/>
      <c r="L4" s="7"/>
      <c r="M4" s="7"/>
    </row>
    <row r="5" spans="1:13" x14ac:dyDescent="0.25">
      <c r="B5" s="7">
        <v>13</v>
      </c>
      <c r="C5" s="7" t="s">
        <v>25</v>
      </c>
      <c r="D5" s="7">
        <v>49.075650000000003</v>
      </c>
      <c r="E5" s="7">
        <v>22.656369999999999</v>
      </c>
      <c r="F5" s="7">
        <v>29.025849999999998</v>
      </c>
      <c r="G5" s="7">
        <v>100.9374</v>
      </c>
      <c r="H5" s="7"/>
      <c r="I5" s="7"/>
      <c r="J5" s="7"/>
      <c r="K5" s="7"/>
      <c r="L5" s="7"/>
      <c r="M5" s="7"/>
    </row>
    <row r="6" spans="1:13" x14ac:dyDescent="0.25">
      <c r="B6" s="7">
        <v>14</v>
      </c>
      <c r="C6" s="7" t="s">
        <v>25</v>
      </c>
      <c r="D6" s="7">
        <v>48.394280000000002</v>
      </c>
      <c r="E6" s="7">
        <v>22.568709999999999</v>
      </c>
      <c r="F6" s="7">
        <v>28.76248</v>
      </c>
      <c r="G6" s="7">
        <v>99.929050000000004</v>
      </c>
      <c r="H6" s="7"/>
      <c r="I6" s="7"/>
      <c r="J6" s="7"/>
      <c r="K6" s="7"/>
      <c r="L6" s="7"/>
      <c r="M6" s="7"/>
    </row>
    <row r="7" spans="1:13" x14ac:dyDescent="0.25">
      <c r="B7" s="7">
        <v>15</v>
      </c>
      <c r="C7" s="7" t="s">
        <v>25</v>
      </c>
      <c r="D7" s="7">
        <v>49.336010000000002</v>
      </c>
      <c r="E7" s="7">
        <v>22.78837</v>
      </c>
      <c r="F7" s="7">
        <v>29.367789999999999</v>
      </c>
      <c r="G7" s="7">
        <v>101.5808</v>
      </c>
      <c r="H7" s="7"/>
      <c r="I7" s="7"/>
      <c r="J7" s="7"/>
      <c r="K7" s="7"/>
      <c r="L7" s="7"/>
      <c r="M7" s="7"/>
    </row>
    <row r="8" spans="1:13" x14ac:dyDescent="0.25">
      <c r="B8" s="7">
        <v>16</v>
      </c>
      <c r="C8" s="7" t="s">
        <v>25</v>
      </c>
      <c r="D8" s="7">
        <v>48.604309999999998</v>
      </c>
      <c r="E8" s="7">
        <v>22.75807</v>
      </c>
      <c r="F8" s="7">
        <v>29.06636</v>
      </c>
      <c r="G8" s="7">
        <v>100.69580000000001</v>
      </c>
      <c r="H8" s="7"/>
      <c r="I8" s="7"/>
      <c r="J8" s="7"/>
      <c r="K8" s="7"/>
      <c r="L8" s="7"/>
      <c r="M8" s="7"/>
    </row>
    <row r="9" spans="1:13" x14ac:dyDescent="0.25">
      <c r="B9" s="7">
        <v>17</v>
      </c>
      <c r="C9" s="7" t="s">
        <v>25</v>
      </c>
      <c r="D9" s="7">
        <v>47.825209999999998</v>
      </c>
      <c r="E9" s="7">
        <v>22.846229999999998</v>
      </c>
      <c r="F9" s="7">
        <v>28.86327</v>
      </c>
      <c r="G9" s="7">
        <v>99.842699999999994</v>
      </c>
      <c r="H9" s="7"/>
      <c r="I9" s="7"/>
      <c r="J9" s="7"/>
      <c r="K9" s="7"/>
      <c r="L9" s="7"/>
      <c r="M9" s="7"/>
    </row>
    <row r="10" spans="1:13" x14ac:dyDescent="0.25">
      <c r="B10" s="7">
        <v>18</v>
      </c>
      <c r="C10" s="7" t="s">
        <v>25</v>
      </c>
      <c r="D10" s="7">
        <v>47.779769999999999</v>
      </c>
      <c r="E10" s="7">
        <v>22.701160000000002</v>
      </c>
      <c r="F10" s="7">
        <v>29.615649999999999</v>
      </c>
      <c r="G10" s="7">
        <v>100.205</v>
      </c>
      <c r="H10" s="7"/>
      <c r="I10" s="7"/>
      <c r="J10" s="7"/>
      <c r="K10" s="7"/>
      <c r="L10" s="7"/>
      <c r="M10" s="7"/>
    </row>
    <row r="11" spans="1:13" x14ac:dyDescent="0.25">
      <c r="B11" s="7">
        <v>19</v>
      </c>
      <c r="C11" s="7" t="s">
        <v>25</v>
      </c>
      <c r="D11" s="7">
        <v>48.17756</v>
      </c>
      <c r="E11" s="7">
        <v>22.832039999999999</v>
      </c>
      <c r="F11" s="7">
        <v>29.37951</v>
      </c>
      <c r="G11" s="7">
        <v>100.45180000000001</v>
      </c>
      <c r="H11" s="7"/>
      <c r="I11" s="7"/>
      <c r="J11" s="7"/>
      <c r="K11" s="7"/>
      <c r="L11" s="7"/>
      <c r="M11" s="7"/>
    </row>
    <row r="12" spans="1:13" x14ac:dyDescent="0.25">
      <c r="B12" s="7">
        <v>21</v>
      </c>
      <c r="C12" s="7" t="s">
        <v>25</v>
      </c>
      <c r="D12" s="7">
        <v>48.592910000000003</v>
      </c>
      <c r="E12" s="7">
        <v>22.638860000000001</v>
      </c>
      <c r="F12" s="7">
        <v>29.046289999999999</v>
      </c>
      <c r="G12" s="7">
        <v>100.4389</v>
      </c>
      <c r="H12" s="7"/>
      <c r="I12" s="7"/>
      <c r="J12" s="7"/>
      <c r="K12" s="7"/>
      <c r="L12" s="7"/>
      <c r="M12" s="7"/>
    </row>
    <row r="13" spans="1:13" x14ac:dyDescent="0.25">
      <c r="B13" s="7">
        <v>22</v>
      </c>
      <c r="C13" s="7" t="s">
        <v>25</v>
      </c>
      <c r="D13" s="7">
        <v>48.151470000000003</v>
      </c>
      <c r="E13" s="7">
        <v>22.64723</v>
      </c>
      <c r="F13" s="7">
        <v>29.211449999999999</v>
      </c>
      <c r="G13" s="7">
        <v>100.1219</v>
      </c>
      <c r="H13" s="7"/>
      <c r="I13" s="7"/>
      <c r="J13" s="7"/>
      <c r="K13" s="7"/>
      <c r="L13" s="7"/>
      <c r="M13" s="7"/>
    </row>
    <row r="14" spans="1:13" x14ac:dyDescent="0.25">
      <c r="B14" s="7">
        <v>24</v>
      </c>
      <c r="C14" s="7" t="s">
        <v>25</v>
      </c>
      <c r="D14" s="7">
        <v>48.0413</v>
      </c>
      <c r="E14" s="7">
        <v>22.899090000000001</v>
      </c>
      <c r="F14" s="7">
        <v>29.339269999999999</v>
      </c>
      <c r="G14" s="7">
        <v>100.3707</v>
      </c>
      <c r="H14" s="7"/>
      <c r="I14" s="7"/>
      <c r="J14" s="7"/>
      <c r="K14" s="7"/>
      <c r="L14" s="7"/>
      <c r="M14" s="7"/>
    </row>
    <row r="15" spans="1:13" x14ac:dyDescent="0.25">
      <c r="B15" s="7">
        <v>25</v>
      </c>
      <c r="C15" s="7" t="s">
        <v>25</v>
      </c>
      <c r="D15" s="7">
        <v>47.798070000000003</v>
      </c>
      <c r="E15" s="7">
        <v>22.758489999999998</v>
      </c>
      <c r="F15" s="7">
        <v>29.121179999999999</v>
      </c>
      <c r="G15" s="7">
        <v>99.710859999999997</v>
      </c>
      <c r="H15" s="7"/>
      <c r="I15" s="7"/>
      <c r="J15" s="7"/>
      <c r="K15" s="7"/>
      <c r="L15" s="7"/>
      <c r="M15" s="7"/>
    </row>
    <row r="16" spans="1:13" x14ac:dyDescent="0.25">
      <c r="B16" s="7">
        <v>26</v>
      </c>
      <c r="C16" s="7" t="s">
        <v>25</v>
      </c>
      <c r="D16" s="7">
        <v>47.576360000000001</v>
      </c>
      <c r="E16" s="7">
        <v>22.414750000000002</v>
      </c>
      <c r="F16" s="7">
        <v>28.812819999999999</v>
      </c>
      <c r="G16" s="7">
        <v>98.905919999999995</v>
      </c>
      <c r="H16" s="7"/>
      <c r="I16" s="7"/>
      <c r="J16" s="7"/>
      <c r="K16" s="7"/>
      <c r="L16" s="7"/>
      <c r="M16" s="7"/>
    </row>
    <row r="17" spans="2:13" x14ac:dyDescent="0.25">
      <c r="B17" s="7">
        <v>28</v>
      </c>
      <c r="C17" s="7" t="s">
        <v>25</v>
      </c>
      <c r="D17" s="7">
        <v>48.32141</v>
      </c>
      <c r="E17" s="7">
        <v>22.68496</v>
      </c>
      <c r="F17" s="7">
        <v>29.606010000000001</v>
      </c>
      <c r="G17" s="7">
        <v>100.6867</v>
      </c>
      <c r="H17" s="7"/>
      <c r="I17" s="7"/>
      <c r="J17" s="7"/>
      <c r="K17" s="7"/>
      <c r="L17" s="7"/>
      <c r="M17" s="7"/>
    </row>
    <row r="18" spans="2:13" ht="15.75" thickBot="1" x14ac:dyDescent="0.3">
      <c r="B18" s="7">
        <v>29</v>
      </c>
      <c r="C18" s="7" t="s">
        <v>25</v>
      </c>
      <c r="D18" s="7">
        <v>47.884729999999998</v>
      </c>
      <c r="E18" s="7">
        <v>22.372219999999999</v>
      </c>
      <c r="F18" s="7">
        <v>29.019359999999999</v>
      </c>
      <c r="G18" s="7">
        <v>99.382769999999994</v>
      </c>
      <c r="H18" s="7"/>
      <c r="I18" s="7"/>
      <c r="J18" s="7"/>
      <c r="K18" s="7"/>
      <c r="L18" s="7"/>
      <c r="M18" s="7"/>
    </row>
    <row r="19" spans="2:13" x14ac:dyDescent="0.25">
      <c r="B19" s="13" t="s">
        <v>4</v>
      </c>
      <c r="C19" s="14"/>
      <c r="D19" s="14">
        <f>AVERAGE(D5:D18)</f>
        <v>48.254217142857151</v>
      </c>
      <c r="E19" s="14">
        <f>AVERAGE(E5:E18)</f>
        <v>22.683325</v>
      </c>
      <c r="F19" s="14">
        <f>AVERAGE(F5:F18)</f>
        <v>29.159806428571432</v>
      </c>
      <c r="G19" s="14">
        <f>AVERAGE(G5:G18)</f>
        <v>100.23287857142854</v>
      </c>
      <c r="H19" s="7"/>
      <c r="I19" s="7"/>
      <c r="J19" s="7"/>
      <c r="K19" s="7"/>
      <c r="L19" s="7"/>
      <c r="M19" s="7"/>
    </row>
    <row r="20" spans="2:13" x14ac:dyDescent="0.25">
      <c r="B20" s="7" t="s">
        <v>5</v>
      </c>
      <c r="D20" s="12">
        <f>STDEV(D5:D18)</f>
        <v>0.51001007245601948</v>
      </c>
      <c r="E20" s="12">
        <f>STDEV(E5:E18)</f>
        <v>0.15288571331100681</v>
      </c>
      <c r="F20" s="12">
        <f>STDEV(F5:F18)</f>
        <v>0.27178519678959001</v>
      </c>
      <c r="G20" s="12">
        <f>STDEV(G5:G18)</f>
        <v>0.67119357089679343</v>
      </c>
      <c r="H20" s="7"/>
      <c r="I20" s="7"/>
      <c r="J20" s="7"/>
      <c r="K20" s="7"/>
      <c r="L20" s="7"/>
      <c r="M20" s="7"/>
    </row>
    <row r="21" spans="2:13" x14ac:dyDescent="0.25">
      <c r="H21" s="7"/>
      <c r="I21" s="7"/>
      <c r="J21" s="7"/>
      <c r="K21" s="7"/>
      <c r="L21" s="7"/>
      <c r="M21" s="7"/>
    </row>
    <row r="22" spans="2:13" x14ac:dyDescent="0.25">
      <c r="J22" s="19"/>
      <c r="M22" s="7"/>
    </row>
    <row r="23" spans="2:13" ht="15.75" thickBot="1" x14ac:dyDescent="0.3">
      <c r="B23" s="1" t="s">
        <v>0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  <c r="H23" s="1" t="s">
        <v>11</v>
      </c>
      <c r="I23" s="16"/>
      <c r="M23" s="7"/>
    </row>
    <row r="24" spans="2:13" ht="15.75" x14ac:dyDescent="0.3">
      <c r="B24" s="2" t="s">
        <v>19</v>
      </c>
      <c r="C24" s="18">
        <f>D19</f>
        <v>48.254217142857151</v>
      </c>
      <c r="D24" s="18">
        <v>60.08</v>
      </c>
      <c r="E24" s="2">
        <f t="shared" ref="E24:E27" si="0">C24/D24</f>
        <v>0.80316606429522552</v>
      </c>
      <c r="F24" s="2">
        <f t="shared" ref="F24" si="1">2*E24</f>
        <v>1.606332128590451</v>
      </c>
      <c r="G24" s="2">
        <f>F24*$D$33</f>
        <v>3.9795787845601747</v>
      </c>
      <c r="H24" s="18">
        <f t="shared" ref="H24" si="2">G24/2</f>
        <v>1.9897893922800873</v>
      </c>
      <c r="I24" s="16"/>
      <c r="M24" s="7"/>
    </row>
    <row r="25" spans="2:13" x14ac:dyDescent="0.25">
      <c r="B25" s="3" t="s">
        <v>23</v>
      </c>
      <c r="C25" s="4">
        <f>F19</f>
        <v>29.159806428571432</v>
      </c>
      <c r="D25" s="4">
        <v>70.94</v>
      </c>
      <c r="E25" s="3">
        <f t="shared" si="0"/>
        <v>0.41104886423134246</v>
      </c>
      <c r="F25" s="3">
        <f t="shared" ref="F25" si="3">E25*1</f>
        <v>0.41104886423134246</v>
      </c>
      <c r="G25" s="2">
        <f>F25*$D$33</f>
        <v>1.0183456524324233</v>
      </c>
      <c r="H25" s="4">
        <f t="shared" ref="H25" si="4">G25</f>
        <v>1.0183456524324233</v>
      </c>
      <c r="I25" s="21"/>
    </row>
    <row r="26" spans="2:13" x14ac:dyDescent="0.25">
      <c r="B26" s="3" t="s">
        <v>20</v>
      </c>
      <c r="C26" s="4">
        <f>E19</f>
        <v>22.683325</v>
      </c>
      <c r="D26" s="5">
        <v>56.08</v>
      </c>
      <c r="E26" s="3">
        <f t="shared" si="0"/>
        <v>0.40448154422253924</v>
      </c>
      <c r="F26" s="3">
        <f t="shared" ref="F26:F27" si="5">E26*1</f>
        <v>0.40448154422253924</v>
      </c>
      <c r="G26" s="2">
        <f>F26*$D$33</f>
        <v>1.0020755630074023</v>
      </c>
      <c r="H26" s="4">
        <f t="shared" ref="H26" si="6">G26</f>
        <v>1.0020755630074023</v>
      </c>
      <c r="I26" s="21"/>
    </row>
    <row r="27" spans="2:13" ht="15.75" x14ac:dyDescent="0.3">
      <c r="B27" s="3" t="s">
        <v>21</v>
      </c>
      <c r="C27" s="4">
        <v>0</v>
      </c>
      <c r="D27" s="5">
        <v>18.015000000000001</v>
      </c>
      <c r="E27" s="3">
        <f t="shared" si="0"/>
        <v>0</v>
      </c>
      <c r="F27" s="3">
        <f t="shared" si="5"/>
        <v>0</v>
      </c>
      <c r="G27" s="2">
        <f>F27*$D$33</f>
        <v>0</v>
      </c>
      <c r="H27" s="4">
        <f t="shared" ref="H27" si="7">2*G27</f>
        <v>0</v>
      </c>
      <c r="I27" s="21"/>
    </row>
    <row r="28" spans="2:13" x14ac:dyDescent="0.25">
      <c r="B28" s="6" t="s">
        <v>12</v>
      </c>
      <c r="C28" s="15">
        <f>SUM(C24:C27)</f>
        <v>100.09734857142858</v>
      </c>
      <c r="D28" s="7"/>
      <c r="E28" s="7"/>
      <c r="F28" s="3">
        <f>SUM(F24:F27)</f>
        <v>2.4218625370443325</v>
      </c>
      <c r="G28" s="7"/>
      <c r="H28" s="7"/>
      <c r="I28" s="7"/>
    </row>
    <row r="31" spans="2:13" x14ac:dyDescent="0.25">
      <c r="B31" s="9" t="s">
        <v>13</v>
      </c>
      <c r="C31" s="10"/>
      <c r="D31" s="11">
        <v>6</v>
      </c>
    </row>
    <row r="32" spans="2:13" x14ac:dyDescent="0.25">
      <c r="B32" s="10"/>
      <c r="C32" s="10"/>
      <c r="D32" s="10"/>
    </row>
    <row r="33" spans="1:9" x14ac:dyDescent="0.25">
      <c r="B33" s="10" t="s">
        <v>14</v>
      </c>
      <c r="C33" s="10"/>
      <c r="D33" s="10">
        <f>D31/F28</f>
        <v>2.4774321036909326</v>
      </c>
    </row>
    <row r="37" spans="1:9" ht="21.75" x14ac:dyDescent="0.35">
      <c r="B37" s="8" t="s">
        <v>15</v>
      </c>
      <c r="C37" s="7"/>
      <c r="D37" s="17" t="s">
        <v>24</v>
      </c>
      <c r="I37" s="19"/>
    </row>
    <row r="38" spans="1:9" ht="21.75" x14ac:dyDescent="0.35">
      <c r="B38" s="8" t="s">
        <v>16</v>
      </c>
      <c r="C38" s="7"/>
      <c r="D38" s="17" t="s">
        <v>26</v>
      </c>
    </row>
    <row r="46" spans="1:9" x14ac:dyDescent="0.25">
      <c r="A46" s="7" t="s">
        <v>33</v>
      </c>
      <c r="B46" s="7"/>
      <c r="C46" s="7"/>
      <c r="D46" s="7"/>
      <c r="E46" s="7"/>
      <c r="F46" s="7"/>
      <c r="G46" s="7"/>
    </row>
    <row r="47" spans="1:9" x14ac:dyDescent="0.25">
      <c r="A47" s="7" t="s">
        <v>34</v>
      </c>
    </row>
    <row r="49" spans="1:14" x14ac:dyDescent="0.25">
      <c r="A49" s="7" t="s">
        <v>17</v>
      </c>
    </row>
    <row r="50" spans="1:14" x14ac:dyDescent="0.25">
      <c r="A50" s="7" t="s">
        <v>22</v>
      </c>
    </row>
    <row r="51" spans="1:14" x14ac:dyDescent="0.25">
      <c r="A51" s="7" t="s">
        <v>27</v>
      </c>
    </row>
    <row r="52" spans="1:14" x14ac:dyDescent="0.25">
      <c r="A52" s="7" t="s">
        <v>28</v>
      </c>
      <c r="F52" s="22"/>
      <c r="G52" s="22"/>
      <c r="H52" s="22"/>
      <c r="I52" s="22"/>
      <c r="J52" s="22"/>
      <c r="K52" s="22"/>
      <c r="L52" s="22"/>
      <c r="N52" s="22"/>
    </row>
    <row r="53" spans="1:14" x14ac:dyDescent="0.25">
      <c r="A53" s="7" t="s">
        <v>29</v>
      </c>
    </row>
    <row r="54" spans="1:14" x14ac:dyDescent="0.25">
      <c r="A54" s="7" t="s">
        <v>30</v>
      </c>
      <c r="L54" s="20"/>
    </row>
    <row r="55" spans="1:14" x14ac:dyDescent="0.25">
      <c r="A55" s="7" t="s">
        <v>31</v>
      </c>
    </row>
    <row r="56" spans="1:14" x14ac:dyDescent="0.25">
      <c r="A56" s="7" t="s">
        <v>32</v>
      </c>
    </row>
    <row r="61" spans="1:14" x14ac:dyDescent="0.25">
      <c r="I61" s="20"/>
      <c r="K61" s="20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R150013</vt:lpstr>
      <vt:lpstr>'R150013'!Print_Area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</cp:lastModifiedBy>
  <cp:lastPrinted>2014-10-02T23:35:20Z</cp:lastPrinted>
  <dcterms:created xsi:type="dcterms:W3CDTF">2013-02-13T18:48:10Z</dcterms:created>
  <dcterms:modified xsi:type="dcterms:W3CDTF">2015-02-13T22:02:47Z</dcterms:modified>
</cp:coreProperties>
</file>