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605" windowHeight="1434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D22" i="1"/>
  <c r="D32" i="1" s="1"/>
  <c r="D23" i="1"/>
  <c r="D24" i="1"/>
  <c r="D27" i="1" l="1"/>
  <c r="D26" i="1"/>
  <c r="B28" i="1"/>
  <c r="D25" i="1"/>
  <c r="E23" i="1" l="1"/>
  <c r="E22" i="1"/>
  <c r="E24" i="1"/>
  <c r="E25" i="1"/>
  <c r="E27" i="1"/>
  <c r="E26" i="1"/>
  <c r="H26" i="1" l="1"/>
</calcChain>
</file>

<file path=xl/sharedStrings.xml><?xml version="1.0" encoding="utf-8"?>
<sst xmlns="http://schemas.openxmlformats.org/spreadsheetml/2006/main" count="41" uniqueCount="26">
  <si>
    <t>S</t>
  </si>
  <si>
    <t>Structural Formula Calculation:</t>
  </si>
  <si>
    <t>Element</t>
  </si>
  <si>
    <t>Wt. %</t>
  </si>
  <si>
    <t>At. Wt.</t>
  </si>
  <si>
    <t>Struct. Coeff.</t>
  </si>
  <si>
    <t>Total:</t>
  </si>
  <si>
    <t>Mol. Frac.</t>
  </si>
  <si>
    <t>No. S atoms/formula unit:</t>
  </si>
  <si>
    <t>F =</t>
  </si>
  <si>
    <t>Fe</t>
  </si>
  <si>
    <t>Cu</t>
  </si>
  <si>
    <t>Zn</t>
  </si>
  <si>
    <t>cat. sum:</t>
  </si>
  <si>
    <t>Sn</t>
  </si>
  <si>
    <t>Cd</t>
  </si>
  <si>
    <t>Weight%</t>
  </si>
  <si>
    <t>Comment</t>
  </si>
  <si>
    <t>Total</t>
  </si>
  <si>
    <t>R120098 Kesterite</t>
  </si>
  <si>
    <t>Average</t>
  </si>
  <si>
    <t>Std. Dev.</t>
  </si>
  <si>
    <t>Ideal Chemistry:</t>
  </si>
  <si>
    <t>Measured chemistry:</t>
  </si>
  <si>
    <r>
      <t>Cu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ZnSnS</t>
    </r>
    <r>
      <rPr>
        <b/>
        <vertAlign val="subscript"/>
        <sz val="14"/>
        <color theme="1"/>
        <rFont val="Calibri"/>
        <family val="2"/>
        <scheme val="minor"/>
      </rPr>
      <t>4</t>
    </r>
  </si>
  <si>
    <r>
      <t>Cu</t>
    </r>
    <r>
      <rPr>
        <b/>
        <vertAlign val="subscript"/>
        <sz val="14"/>
        <color theme="1"/>
        <rFont val="Calibri"/>
        <family val="2"/>
        <scheme val="minor"/>
      </rPr>
      <t>2.04</t>
    </r>
    <r>
      <rPr>
        <b/>
        <sz val="14"/>
        <color theme="1"/>
        <rFont val="Calibri"/>
        <family val="2"/>
        <scheme val="minor"/>
      </rPr>
      <t>(Zn</t>
    </r>
    <r>
      <rPr>
        <b/>
        <vertAlign val="subscript"/>
        <sz val="14"/>
        <color theme="1"/>
        <rFont val="Calibri"/>
        <family val="2"/>
        <scheme val="minor"/>
      </rPr>
      <t>0.84</t>
    </r>
    <r>
      <rPr>
        <b/>
        <sz val="14"/>
        <color theme="1"/>
        <rFont val="Calibri"/>
        <family val="2"/>
        <scheme val="minor"/>
      </rPr>
      <t>Fe</t>
    </r>
    <r>
      <rPr>
        <b/>
        <vertAlign val="subscript"/>
        <sz val="14"/>
        <color theme="1"/>
        <rFont val="Calibri"/>
        <family val="2"/>
        <scheme val="minor"/>
      </rPr>
      <t>0.18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1.02</t>
    </r>
    <r>
      <rPr>
        <b/>
        <sz val="14"/>
        <color theme="1"/>
        <rFont val="Calibri"/>
        <family val="2"/>
        <scheme val="minor"/>
      </rPr>
      <t>Sn</t>
    </r>
    <r>
      <rPr>
        <b/>
        <vertAlign val="subscript"/>
        <sz val="14"/>
        <color theme="1"/>
        <rFont val="Calibri"/>
        <family val="2"/>
        <scheme val="minor"/>
      </rPr>
      <t>1.01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</si>
</sst>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topLeftCell="A7" workbookViewId="0">
      <selection activeCell="K9" sqref="K9"/>
    </sheetView>
  </sheetViews>
  <sheetFormatPr defaultColWidth="8.85546875" defaultRowHeight="15" x14ac:dyDescent="0.25"/>
  <cols>
    <col min="1" max="1" width="18.28515625" customWidth="1"/>
    <col min="10" max="10" width="18.140625" customWidth="1"/>
  </cols>
  <sheetData>
    <row r="2" spans="1:8" x14ac:dyDescent="0.25">
      <c r="B2" t="s">
        <v>16</v>
      </c>
    </row>
    <row r="3" spans="1:8" x14ac:dyDescent="0.25">
      <c r="A3" t="s">
        <v>17</v>
      </c>
      <c r="B3" t="s">
        <v>0</v>
      </c>
      <c r="C3" t="s">
        <v>11</v>
      </c>
      <c r="D3" t="s">
        <v>10</v>
      </c>
      <c r="E3" t="s">
        <v>12</v>
      </c>
      <c r="F3" t="s">
        <v>14</v>
      </c>
      <c r="G3" t="s">
        <v>15</v>
      </c>
      <c r="H3" t="s">
        <v>18</v>
      </c>
    </row>
    <row r="4" spans="1:8" x14ac:dyDescent="0.25">
      <c r="A4" t="s">
        <v>19</v>
      </c>
      <c r="B4">
        <v>28.999020000000002</v>
      </c>
      <c r="C4">
        <v>28.990069999999999</v>
      </c>
      <c r="D4">
        <v>2.2485499999999998</v>
      </c>
      <c r="E4">
        <v>12.256589999999999</v>
      </c>
      <c r="F4">
        <v>27.107880000000002</v>
      </c>
      <c r="G4">
        <v>0.13880200000000001</v>
      </c>
      <c r="H4">
        <v>99.740899999999996</v>
      </c>
    </row>
    <row r="5" spans="1:8" x14ac:dyDescent="0.25">
      <c r="A5" t="s">
        <v>19</v>
      </c>
      <c r="B5">
        <v>28.970040000000001</v>
      </c>
      <c r="C5">
        <v>29.315079999999998</v>
      </c>
      <c r="D5">
        <v>2.193333</v>
      </c>
      <c r="E5">
        <v>12.38721</v>
      </c>
      <c r="F5">
        <v>27.09412</v>
      </c>
      <c r="G5">
        <v>0.12973000000000001</v>
      </c>
      <c r="H5">
        <v>100.0895</v>
      </c>
    </row>
    <row r="6" spans="1:8" x14ac:dyDescent="0.25">
      <c r="A6" t="s">
        <v>19</v>
      </c>
      <c r="B6">
        <v>28.874970000000001</v>
      </c>
      <c r="C6">
        <v>29.139050000000001</v>
      </c>
      <c r="D6">
        <v>2.163808</v>
      </c>
      <c r="E6">
        <v>12.244899999999999</v>
      </c>
      <c r="F6">
        <v>27.143650000000001</v>
      </c>
      <c r="G6">
        <v>0.11072899999999999</v>
      </c>
      <c r="H6">
        <v>99.677099999999996</v>
      </c>
    </row>
    <row r="7" spans="1:8" x14ac:dyDescent="0.25">
      <c r="A7" t="s">
        <v>19</v>
      </c>
      <c r="B7">
        <v>28.816700000000001</v>
      </c>
      <c r="C7">
        <v>29.08989</v>
      </c>
      <c r="D7">
        <v>2.2476060000000002</v>
      </c>
      <c r="E7">
        <v>12.5321</v>
      </c>
      <c r="F7">
        <v>27.074940000000002</v>
      </c>
      <c r="G7">
        <v>0.106402</v>
      </c>
      <c r="H7">
        <v>99.867639999999994</v>
      </c>
    </row>
    <row r="8" spans="1:8" x14ac:dyDescent="0.25">
      <c r="A8" t="s">
        <v>19</v>
      </c>
      <c r="B8">
        <v>28.848669999999998</v>
      </c>
      <c r="C8">
        <v>29.121929999999999</v>
      </c>
      <c r="D8">
        <v>2.2696010000000002</v>
      </c>
      <c r="E8">
        <v>12.4208</v>
      </c>
      <c r="F8">
        <v>27.07488</v>
      </c>
      <c r="G8">
        <v>0.12310699999999999</v>
      </c>
      <c r="H8">
        <v>99.858990000000006</v>
      </c>
    </row>
    <row r="9" spans="1:8" x14ac:dyDescent="0.25">
      <c r="A9" t="s">
        <v>19</v>
      </c>
      <c r="B9">
        <v>29.036090000000002</v>
      </c>
      <c r="C9">
        <v>29.037240000000001</v>
      </c>
      <c r="D9">
        <v>2.1562009999999998</v>
      </c>
      <c r="E9">
        <v>12.148110000000001</v>
      </c>
      <c r="F9">
        <v>27.156510000000001</v>
      </c>
      <c r="G9">
        <v>0.15503800000000001</v>
      </c>
      <c r="H9">
        <v>99.689179999999993</v>
      </c>
    </row>
    <row r="10" spans="1:8" x14ac:dyDescent="0.25">
      <c r="A10" t="s">
        <v>19</v>
      </c>
      <c r="B10">
        <v>28.87576</v>
      </c>
      <c r="C10">
        <v>29.35408</v>
      </c>
      <c r="D10">
        <v>2.2270159999999999</v>
      </c>
      <c r="E10">
        <v>12.28983</v>
      </c>
      <c r="F10">
        <v>26.99034</v>
      </c>
      <c r="G10">
        <v>0.13802800000000001</v>
      </c>
      <c r="H10">
        <v>99.875050000000002</v>
      </c>
    </row>
    <row r="11" spans="1:8" x14ac:dyDescent="0.25">
      <c r="A11" t="s">
        <v>19</v>
      </c>
      <c r="B11">
        <v>28.99849</v>
      </c>
      <c r="C11">
        <v>29.255949999999999</v>
      </c>
      <c r="D11">
        <v>2.2026650000000001</v>
      </c>
      <c r="E11">
        <v>12.41597</v>
      </c>
      <c r="F11">
        <v>27.08764</v>
      </c>
      <c r="G11">
        <v>0.11182599999999999</v>
      </c>
      <c r="H11">
        <v>100.07250000000001</v>
      </c>
    </row>
    <row r="12" spans="1:8" x14ac:dyDescent="0.25">
      <c r="A12" t="s">
        <v>19</v>
      </c>
      <c r="B12">
        <v>28.644500000000001</v>
      </c>
      <c r="C12">
        <v>29.394449999999999</v>
      </c>
      <c r="D12">
        <v>2.1913860000000001</v>
      </c>
      <c r="E12">
        <v>12.438330000000001</v>
      </c>
      <c r="F12">
        <v>26.973980000000001</v>
      </c>
      <c r="G12">
        <v>0.13161700000000001</v>
      </c>
      <c r="H12">
        <v>99.774259999999998</v>
      </c>
    </row>
    <row r="13" spans="1:8" x14ac:dyDescent="0.25">
      <c r="A13" t="s">
        <v>19</v>
      </c>
      <c r="B13">
        <v>29.093520000000002</v>
      </c>
      <c r="C13">
        <v>29.031970000000001</v>
      </c>
      <c r="D13">
        <v>2.1528499999999999</v>
      </c>
      <c r="E13">
        <v>12.16417</v>
      </c>
      <c r="F13">
        <v>27.0229</v>
      </c>
      <c r="G13">
        <v>0.103716</v>
      </c>
      <c r="H13">
        <v>99.569140000000004</v>
      </c>
    </row>
    <row r="15" spans="1:8" x14ac:dyDescent="0.25">
      <c r="A15" t="s">
        <v>20</v>
      </c>
      <c r="B15">
        <f>AVERAGE(B4:B13)</f>
        <v>28.915776000000001</v>
      </c>
      <c r="C15">
        <f t="shared" ref="C15:H15" si="0">AVERAGE(C4:C13)</f>
        <v>29.172971</v>
      </c>
      <c r="D15">
        <f t="shared" si="0"/>
        <v>2.2053016000000003</v>
      </c>
      <c r="E15">
        <f t="shared" si="0"/>
        <v>12.329801</v>
      </c>
      <c r="F15">
        <f t="shared" si="0"/>
        <v>27.072684000000002</v>
      </c>
      <c r="G15">
        <f t="shared" si="0"/>
        <v>0.12489950000000001</v>
      </c>
      <c r="H15">
        <f t="shared" si="0"/>
        <v>99.821426000000002</v>
      </c>
    </row>
    <row r="16" spans="1:8" x14ac:dyDescent="0.25">
      <c r="A16" t="s">
        <v>21</v>
      </c>
      <c r="B16">
        <f>STDEV(B4:B13)</f>
        <v>0.13079266299503745</v>
      </c>
      <c r="C16">
        <f t="shared" ref="C16:H16" si="1">STDEV(C4:C13)</f>
        <v>0.14581157258218128</v>
      </c>
      <c r="D16">
        <f t="shared" si="1"/>
        <v>4.1491117446187678E-2</v>
      </c>
      <c r="E16">
        <f t="shared" si="1"/>
        <v>0.1275042900759725</v>
      </c>
      <c r="F16">
        <f t="shared" si="1"/>
        <v>6.0549599906926869E-2</v>
      </c>
      <c r="G16">
        <f t="shared" si="1"/>
        <v>1.6694162134976698E-2</v>
      </c>
      <c r="H16">
        <f t="shared" si="1"/>
        <v>0.16733215040750693</v>
      </c>
    </row>
    <row r="19" spans="1:8" x14ac:dyDescent="0.25">
      <c r="A19" t="s">
        <v>1</v>
      </c>
    </row>
    <row r="21" spans="1:8" x14ac:dyDescent="0.25">
      <c r="A21" t="s">
        <v>2</v>
      </c>
      <c r="B21" t="s">
        <v>3</v>
      </c>
      <c r="C21" t="s">
        <v>4</v>
      </c>
      <c r="D21" t="s">
        <v>7</v>
      </c>
      <c r="E21" t="s">
        <v>5</v>
      </c>
    </row>
    <row r="22" spans="1:8" x14ac:dyDescent="0.25">
      <c r="A22" t="s">
        <v>0</v>
      </c>
      <c r="B22">
        <v>28.92</v>
      </c>
      <c r="C22">
        <v>32.064</v>
      </c>
      <c r="D22">
        <f>B22/C22</f>
        <v>0.90194610778443118</v>
      </c>
      <c r="E22" s="5">
        <f>D22*D32</f>
        <v>3.9999999999999996</v>
      </c>
    </row>
    <row r="23" spans="1:8" x14ac:dyDescent="0.25">
      <c r="A23" t="s">
        <v>11</v>
      </c>
      <c r="B23">
        <v>29.17</v>
      </c>
      <c r="C23">
        <v>63.54</v>
      </c>
      <c r="D23">
        <f>B23/C23</f>
        <v>0.45908089392508661</v>
      </c>
      <c r="E23" s="5">
        <f>D23*D32</f>
        <v>2.035957093058641</v>
      </c>
    </row>
    <row r="24" spans="1:8" x14ac:dyDescent="0.25">
      <c r="A24" t="s">
        <v>12</v>
      </c>
      <c r="B24">
        <v>12.33</v>
      </c>
      <c r="C24">
        <v>65.39</v>
      </c>
      <c r="D24">
        <f>B24/C24</f>
        <v>0.18856094204006729</v>
      </c>
      <c r="E24" s="5">
        <f>D24*D32</f>
        <v>0.83624039357852242</v>
      </c>
    </row>
    <row r="25" spans="1:8" x14ac:dyDescent="0.25">
      <c r="A25" t="s">
        <v>10</v>
      </c>
      <c r="B25">
        <v>2.21</v>
      </c>
      <c r="C25">
        <v>55.847000000000001</v>
      </c>
      <c r="D25">
        <f t="shared" ref="D25:D27" si="2">B25/C25</f>
        <v>3.9572403172954677E-2</v>
      </c>
      <c r="E25" s="5">
        <f>D25*D32</f>
        <v>0.17549786104254753</v>
      </c>
    </row>
    <row r="26" spans="1:8" x14ac:dyDescent="0.25">
      <c r="A26" t="s">
        <v>14</v>
      </c>
      <c r="B26">
        <v>27.07</v>
      </c>
      <c r="C26">
        <v>118.71</v>
      </c>
      <c r="D26">
        <f t="shared" si="2"/>
        <v>0.22803470642742821</v>
      </c>
      <c r="E26" s="5">
        <f>D26*D32</f>
        <v>1.0113008059320965</v>
      </c>
      <c r="G26" t="s">
        <v>13</v>
      </c>
      <c r="H26" s="5">
        <f>SUM(E23:E25)</f>
        <v>3.0476953476797108</v>
      </c>
    </row>
    <row r="27" spans="1:8" x14ac:dyDescent="0.25">
      <c r="A27" t="s">
        <v>15</v>
      </c>
      <c r="B27">
        <v>0.12</v>
      </c>
      <c r="C27">
        <v>112.411</v>
      </c>
      <c r="D27">
        <f t="shared" si="2"/>
        <v>1.0675111866276432E-3</v>
      </c>
      <c r="E27" s="5">
        <f>D27*D32</f>
        <v>4.7342570799486505E-3</v>
      </c>
    </row>
    <row r="28" spans="1:8" x14ac:dyDescent="0.25">
      <c r="A28" t="s">
        <v>6</v>
      </c>
      <c r="B28">
        <f>SUM(B22:B27)</f>
        <v>99.82</v>
      </c>
    </row>
    <row r="30" spans="1:8" x14ac:dyDescent="0.25">
      <c r="C30" t="s">
        <v>8</v>
      </c>
      <c r="F30">
        <v>4</v>
      </c>
    </row>
    <row r="31" spans="1:8" s="3" customFormat="1" ht="18.75" x14ac:dyDescent="0.3">
      <c r="A31"/>
      <c r="B31"/>
      <c r="C31"/>
      <c r="D31"/>
      <c r="E31"/>
      <c r="F31"/>
      <c r="G31"/>
      <c r="H31"/>
    </row>
    <row r="32" spans="1:8" x14ac:dyDescent="0.25">
      <c r="C32" s="1" t="s">
        <v>9</v>
      </c>
      <c r="D32">
        <f>F30/D22</f>
        <v>4.4348547717842317</v>
      </c>
    </row>
    <row r="34" spans="1:8" s="3" customFormat="1" ht="20.25" x14ac:dyDescent="0.35">
      <c r="A34" s="4" t="s">
        <v>22</v>
      </c>
      <c r="B34" s="4"/>
      <c r="C34" s="4"/>
      <c r="D34" s="4" t="s">
        <v>24</v>
      </c>
      <c r="E34" s="4"/>
      <c r="F34" s="4"/>
    </row>
    <row r="35" spans="1:8" s="3" customFormat="1" ht="20.25" x14ac:dyDescent="0.35">
      <c r="A35" s="4" t="s">
        <v>23</v>
      </c>
      <c r="B35" s="4"/>
      <c r="C35" s="4"/>
      <c r="D35" s="4" t="s">
        <v>25</v>
      </c>
      <c r="E35" s="4"/>
      <c r="F35" s="4"/>
    </row>
    <row r="41" spans="1:8" x14ac:dyDescent="0.25">
      <c r="F41" s="2"/>
    </row>
    <row r="45" spans="1:8" ht="18.75" x14ac:dyDescent="0.3">
      <c r="F45" s="3"/>
      <c r="G45" s="3"/>
      <c r="H45" s="3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yang</cp:lastModifiedBy>
  <dcterms:created xsi:type="dcterms:W3CDTF">2010-08-17T14:25:27Z</dcterms:created>
  <dcterms:modified xsi:type="dcterms:W3CDTF">2012-09-27T00:09:05Z</dcterms:modified>
</cp:coreProperties>
</file>