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6725" windowHeight="1087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<sst xmlns="http://schemas.openxmlformats.org/spreadsheetml/2006/main" count="99" uniqueCount="74">
  <si>
    <t>kirschsteinite7kirschsteinite7kirschsteinite7kirschsteinite7kirschsteinite7kirschsteinite7kirschsteinite7kirschsteinite7kirschsteinite7kirschsteinite7</t>
  </si>
  <si>
    <t>#33</t>
  </si>
  <si>
    <t>#34</t>
  </si>
  <si>
    <t>#35</t>
  </si>
  <si>
    <t>#36</t>
  </si>
  <si>
    <t>#37</t>
  </si>
  <si>
    <t>#38</t>
  </si>
  <si>
    <t>#39</t>
  </si>
  <si>
    <t>#40</t>
  </si>
  <si>
    <t>#41</t>
  </si>
  <si>
    <t>#42</t>
  </si>
  <si>
    <t>Ox</t>
  </si>
  <si>
    <t>Wt</t>
  </si>
  <si>
    <t>Percents</t>
  </si>
  <si>
    <t>Average</t>
  </si>
  <si>
    <t>Standard</t>
  </si>
  <si>
    <t>Dev</t>
  </si>
  <si>
    <t>Na2O</t>
  </si>
  <si>
    <t>MgO</t>
  </si>
  <si>
    <t>Al2O3</t>
  </si>
  <si>
    <t>SiO2</t>
  </si>
  <si>
    <t>K2O</t>
  </si>
  <si>
    <t>CaO</t>
  </si>
  <si>
    <t>MnO</t>
  </si>
  <si>
    <t>TiO2</t>
  </si>
  <si>
    <t>Cr2O3</t>
  </si>
  <si>
    <t>FeO</t>
  </si>
  <si>
    <t>Totals</t>
  </si>
  <si>
    <t>Cation</t>
  </si>
  <si>
    <t>Numbers</t>
  </si>
  <si>
    <t>Normalized</t>
  </si>
  <si>
    <t>to</t>
  </si>
  <si>
    <t>O</t>
  </si>
  <si>
    <t>Na</t>
  </si>
  <si>
    <t>Mg</t>
  </si>
  <si>
    <t>Al</t>
  </si>
  <si>
    <t>Si</t>
  </si>
  <si>
    <t>K</t>
  </si>
  <si>
    <t>Ca</t>
  </si>
  <si>
    <t>Mn</t>
  </si>
  <si>
    <t>Ti</t>
  </si>
  <si>
    <t>Cr</t>
  </si>
  <si>
    <t>Fe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</si>
  <si>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</si>
  <si>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</si>
  <si>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</si>
  <si>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</si>
  <si>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</si>
  <si>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</si>
  <si>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</si>
  <si>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</si>
  <si>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</si>
  <si>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</si>
  <si>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diopside</t>
  </si>
  <si>
    <t>albite-Cr</t>
  </si>
  <si>
    <t>anor-hk</t>
  </si>
  <si>
    <t>PET</t>
  </si>
  <si>
    <t>kspar-OR1</t>
  </si>
  <si>
    <t>rhod-791</t>
  </si>
  <si>
    <t>rutile1</t>
  </si>
  <si>
    <t>chrom-s</t>
  </si>
  <si>
    <t>LIF</t>
  </si>
  <si>
    <t>fayalite</t>
  </si>
  <si>
    <r>
      <t>CaFe</t>
    </r>
    <r>
      <rPr>
        <vertAlign val="superscript"/>
        <sz val="14"/>
        <rFont val="Times New Roman"/>
        <family val="1"/>
      </rPr>
      <t>2+</t>
    </r>
    <r>
      <rPr>
        <sz val="14"/>
        <rFont val="Times New Roman"/>
        <family val="1"/>
      </rPr>
      <t>SiO</t>
    </r>
    <r>
      <rPr>
        <vertAlign val="subscript"/>
        <sz val="14"/>
        <rFont val="Times New Roman"/>
        <family val="1"/>
      </rPr>
      <t>4</t>
    </r>
  </si>
  <si>
    <t>ideal</t>
  </si>
  <si>
    <t>measured</t>
  </si>
  <si>
    <t>Fe2</t>
  </si>
  <si>
    <t>Fe3</t>
  </si>
  <si>
    <t>average</t>
  </si>
  <si>
    <t>stdev</t>
  </si>
  <si>
    <t>in formula</t>
  </si>
  <si>
    <t>(+) charges</t>
  </si>
  <si>
    <r>
      <t>Fe</t>
    </r>
    <r>
      <rPr>
        <vertAlign val="superscript"/>
        <sz val="10"/>
        <rFont val="Times New Roman"/>
        <family val="1"/>
      </rPr>
      <t>2+</t>
    </r>
    <r>
      <rPr>
        <sz val="10"/>
        <rFont val="Times New Roman"/>
        <family val="1"/>
      </rPr>
      <t xml:space="preserve"> and Fe</t>
    </r>
    <r>
      <rPr>
        <vertAlign val="superscript"/>
        <sz val="10"/>
        <rFont val="Times New Roman"/>
        <family val="1"/>
      </rPr>
      <t>3+</t>
    </r>
    <r>
      <rPr>
        <sz val="10"/>
        <rFont val="Times New Roman"/>
        <family val="1"/>
      </rPr>
      <t xml:space="preserve"> by charge balance</t>
    </r>
  </si>
  <si>
    <r>
      <t>(Ca</t>
    </r>
    <r>
      <rPr>
        <vertAlign val="subscript"/>
        <sz val="14"/>
        <rFont val="Times New Roman"/>
        <family val="1"/>
      </rPr>
      <t>0.95</t>
    </r>
    <r>
      <rPr>
        <sz val="14"/>
        <rFont val="Times New Roman"/>
        <family val="1"/>
      </rPr>
      <t>Mn</t>
    </r>
    <r>
      <rPr>
        <vertAlign val="subscript"/>
        <sz val="14"/>
        <rFont val="Times New Roman"/>
        <family val="1"/>
      </rPr>
      <t>0.02</t>
    </r>
    <r>
      <rPr>
        <sz val="14"/>
        <rFont val="Times New Roman"/>
        <family val="1"/>
      </rPr>
      <t>Mg</t>
    </r>
    <r>
      <rPr>
        <vertAlign val="subscript"/>
        <sz val="14"/>
        <rFont val="Times New Roman"/>
        <family val="1"/>
      </rPr>
      <t>0.02</t>
    </r>
    <r>
      <rPr>
        <sz val="14"/>
        <rFont val="Times New Roman"/>
        <family val="1"/>
      </rPr>
      <t>Na</t>
    </r>
    <r>
      <rPr>
        <vertAlign val="subscript"/>
        <sz val="14"/>
        <rFont val="Times New Roman"/>
        <family val="1"/>
      </rPr>
      <t>0.01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(Fe</t>
    </r>
    <r>
      <rPr>
        <vertAlign val="superscript"/>
        <sz val="14"/>
        <rFont val="Times New Roman"/>
        <family val="1"/>
      </rPr>
      <t>2+</t>
    </r>
    <r>
      <rPr>
        <vertAlign val="subscript"/>
        <sz val="14"/>
        <rFont val="Times New Roman"/>
        <family val="1"/>
      </rPr>
      <t>0.83</t>
    </r>
    <r>
      <rPr>
        <sz val="14"/>
        <rFont val="Times New Roman"/>
        <family val="1"/>
      </rPr>
      <t>Mg</t>
    </r>
    <r>
      <rPr>
        <vertAlign val="subscript"/>
        <sz val="14"/>
        <rFont val="Times New Roman"/>
        <family val="1"/>
      </rPr>
      <t>0.16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0.01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Si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</si>
</sst>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8">
    <font>
      <sz val="10"/>
      <name val="Courier New"/>
      <family val="0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4"/>
      <name val="Times New Roman"/>
      <family val="1"/>
    </font>
    <font>
      <vertAlign val="superscript"/>
      <sz val="14"/>
      <name val="Times New Roman"/>
      <family val="1"/>
    </font>
    <font>
      <vertAlign val="subscript"/>
      <sz val="14"/>
      <name val="Times New Roman"/>
      <family val="1"/>
    </font>
    <font>
      <sz val="8"/>
      <name val="Courier New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4" fillId="0" borderId="0" xfId="0" applyFont="1" applyAlignment="1">
      <alignment/>
    </xf>
    <xf numFmtId="1" fontId="1" fillId="0" borderId="0" xfId="0" applyNumberFormat="1" applyFont="1" applyAlignment="1">
      <alignment/>
    </xf>
    <xf numFmtId="2" fontId="1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50"/>
  <sheetViews>
    <sheetView tabSelected="1" workbookViewId="0" topLeftCell="A1">
      <selection activeCell="S25" sqref="S25"/>
    </sheetView>
  </sheetViews>
  <sheetFormatPr defaultColWidth="9.00390625" defaultRowHeight="13.5"/>
  <cols>
    <col min="1" max="16384" width="5.25390625" style="1" customWidth="1"/>
  </cols>
  <sheetData>
    <row r="1" ht="12.75">
      <c r="B1" s="1" t="s">
        <v>0</v>
      </c>
    </row>
    <row r="2" spans="2:11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6" ht="12.75">
      <c r="A3" s="1" t="s">
        <v>11</v>
      </c>
      <c r="B3" s="1" t="s">
        <v>12</v>
      </c>
      <c r="C3" s="1" t="s">
        <v>13</v>
      </c>
      <c r="D3" s="1" t="s">
        <v>14</v>
      </c>
      <c r="E3" s="1" t="s">
        <v>15</v>
      </c>
      <c r="F3" s="1" t="s">
        <v>16</v>
      </c>
    </row>
    <row r="4" spans="1:27" ht="12.75">
      <c r="A4" s="1" t="s">
        <v>26</v>
      </c>
      <c r="B4" s="2">
        <v>32.86483971044468</v>
      </c>
      <c r="C4" s="2">
        <v>32.98831437435367</v>
      </c>
      <c r="D4" s="2">
        <v>32.74136504653568</v>
      </c>
      <c r="E4" s="2">
        <v>32.514994829369186</v>
      </c>
      <c r="F4" s="2">
        <v>33.224974146845916</v>
      </c>
      <c r="G4" s="2">
        <v>32.926577042399174</v>
      </c>
      <c r="H4" s="2">
        <v>32.751654601861425</v>
      </c>
      <c r="I4" s="2">
        <v>32.86483971044468</v>
      </c>
      <c r="J4" s="2">
        <v>32.85455015511892</v>
      </c>
      <c r="K4" s="2">
        <v>33.43076525336091</v>
      </c>
      <c r="L4" s="2"/>
      <c r="M4" s="2">
        <f>AVERAGE(B4:K4)</f>
        <v>32.916287487073426</v>
      </c>
      <c r="N4" s="2">
        <f>STDEV(B4:K4)</f>
        <v>0.2567124338385437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2.75">
      <c r="A5" s="1" t="s">
        <v>20</v>
      </c>
      <c r="B5" s="2">
        <v>32.91628748707342</v>
      </c>
      <c r="C5" s="2">
        <v>32.77223371251293</v>
      </c>
      <c r="D5" s="2">
        <v>32.59731127197518</v>
      </c>
      <c r="E5" s="2">
        <v>32.710496380558425</v>
      </c>
      <c r="F5" s="2">
        <v>32.62817993795243</v>
      </c>
      <c r="G5" s="2">
        <v>32.50470527404343</v>
      </c>
      <c r="H5" s="2">
        <v>32.144570837642185</v>
      </c>
      <c r="I5" s="2">
        <v>32.59731127197518</v>
      </c>
      <c r="J5" s="2">
        <v>32.70020682523268</v>
      </c>
      <c r="K5" s="2">
        <v>32.64875904860393</v>
      </c>
      <c r="L5" s="2"/>
      <c r="M5" s="2">
        <f aca="true" t="shared" si="0" ref="M5:M25">AVERAGE(B5:K5)</f>
        <v>32.62200620475698</v>
      </c>
      <c r="N5" s="2">
        <f aca="true" t="shared" si="1" ref="N5:N25">STDEV(B5:K5)</f>
        <v>0.20187817355705842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2.75">
      <c r="A6" s="1" t="s">
        <v>22</v>
      </c>
      <c r="B6" s="2">
        <v>29.047414684591523</v>
      </c>
      <c r="C6" s="2">
        <v>28.95480868665977</v>
      </c>
      <c r="D6" s="2">
        <v>28.316856256463286</v>
      </c>
      <c r="E6" s="2">
        <v>28.738728024819025</v>
      </c>
      <c r="F6" s="2">
        <v>29.242916235780765</v>
      </c>
      <c r="G6" s="2">
        <v>28.851913133402274</v>
      </c>
      <c r="H6" s="2">
        <v>28.63583247156153</v>
      </c>
      <c r="I6" s="2">
        <v>29.129731127197516</v>
      </c>
      <c r="J6" s="2">
        <v>29.232626680455017</v>
      </c>
      <c r="K6" s="2">
        <v>29.181178903826268</v>
      </c>
      <c r="L6" s="2"/>
      <c r="M6" s="2">
        <f t="shared" si="0"/>
        <v>28.933200620475695</v>
      </c>
      <c r="N6" s="2">
        <f t="shared" si="1"/>
        <v>0.3003598572947621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2.75">
      <c r="A7" s="1" t="s">
        <v>18</v>
      </c>
      <c r="B7" s="2">
        <v>3.9923474663908998</v>
      </c>
      <c r="C7" s="2">
        <v>4.136401240951395</v>
      </c>
      <c r="D7" s="2">
        <v>4.054084798345397</v>
      </c>
      <c r="E7" s="2">
        <v>4.0746639089968975</v>
      </c>
      <c r="F7" s="2">
        <v>4.0746639089968975</v>
      </c>
      <c r="G7" s="2">
        <v>4.023216132368149</v>
      </c>
      <c r="H7" s="2">
        <v>3.724819027921406</v>
      </c>
      <c r="I7" s="2">
        <v>3.9717683557394</v>
      </c>
      <c r="J7" s="2">
        <v>3.9820579110651497</v>
      </c>
      <c r="K7" s="2">
        <v>4.012926577042399</v>
      </c>
      <c r="L7" s="2"/>
      <c r="M7" s="2">
        <f t="shared" si="0"/>
        <v>4.004694932781799</v>
      </c>
      <c r="N7" s="2">
        <f t="shared" si="1"/>
        <v>0.11058812311867483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2.75">
      <c r="A8" s="1" t="s">
        <v>23</v>
      </c>
      <c r="B8" s="2">
        <v>0.8540330920372284</v>
      </c>
      <c r="C8" s="2">
        <v>0.8643226473629783</v>
      </c>
      <c r="D8" s="2">
        <v>0.7922957600827301</v>
      </c>
      <c r="E8" s="2">
        <v>0.8951913133402275</v>
      </c>
      <c r="F8" s="2">
        <v>0.8231644260599794</v>
      </c>
      <c r="G8" s="2">
        <v>0.8746122026887281</v>
      </c>
      <c r="H8" s="2">
        <v>0.7820062047569803</v>
      </c>
      <c r="I8" s="2">
        <v>0.8746122026887281</v>
      </c>
      <c r="J8" s="2">
        <v>0.8849017580144777</v>
      </c>
      <c r="K8" s="2">
        <v>0.8849017580144777</v>
      </c>
      <c r="L8" s="2"/>
      <c r="M8" s="2">
        <f t="shared" si="0"/>
        <v>0.8530041365046536</v>
      </c>
      <c r="N8" s="2">
        <f t="shared" si="1"/>
        <v>0.04013073149227676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2.75">
      <c r="A9" s="1" t="s">
        <v>17</v>
      </c>
      <c r="B9" s="2">
        <v>0.09260599793174767</v>
      </c>
      <c r="C9" s="2">
        <v>0.11318510858324715</v>
      </c>
      <c r="D9" s="2">
        <v>0.09260599793174767</v>
      </c>
      <c r="E9" s="2">
        <v>0.1440537745604964</v>
      </c>
      <c r="F9" s="2">
        <v>0.10289555325749743</v>
      </c>
      <c r="G9" s="2">
        <v>0.12347466390899689</v>
      </c>
      <c r="H9" s="2">
        <v>0.16463288521199584</v>
      </c>
      <c r="I9" s="2">
        <v>0.08231644260599792</v>
      </c>
      <c r="J9" s="2">
        <v>0.11318510858324715</v>
      </c>
      <c r="K9" s="2">
        <v>0.0720268872802482</v>
      </c>
      <c r="L9" s="2"/>
      <c r="M9" s="2">
        <f t="shared" si="0"/>
        <v>0.11009824198552223</v>
      </c>
      <c r="N9" s="2">
        <f t="shared" si="1"/>
        <v>0.028304071190070768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2.75">
      <c r="A10" s="1" t="s">
        <v>19</v>
      </c>
      <c r="B10" s="2">
        <v>0</v>
      </c>
      <c r="C10" s="2">
        <v>0.04115822130299896</v>
      </c>
      <c r="D10" s="2">
        <v>0</v>
      </c>
      <c r="E10" s="2">
        <v>0</v>
      </c>
      <c r="F10" s="2">
        <v>0.030868665977249223</v>
      </c>
      <c r="G10" s="2">
        <v>0.05144777662874871</v>
      </c>
      <c r="H10" s="2">
        <v>0.05144777662874871</v>
      </c>
      <c r="I10" s="2">
        <v>0.030868665977249223</v>
      </c>
      <c r="J10" s="2">
        <v>0.04115822130299896</v>
      </c>
      <c r="K10" s="2">
        <v>0.02057911065149948</v>
      </c>
      <c r="L10" s="2"/>
      <c r="M10" s="2">
        <f t="shared" si="0"/>
        <v>0.026752843846949325</v>
      </c>
      <c r="N10" s="2">
        <f t="shared" si="1"/>
        <v>0.02069312321730903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2.75">
      <c r="A11" s="1" t="s">
        <v>24</v>
      </c>
      <c r="B11" s="2">
        <v>0</v>
      </c>
      <c r="C11" s="2">
        <v>0.01028955532574974</v>
      </c>
      <c r="D11" s="2">
        <v>0.04115822130299896</v>
      </c>
      <c r="E11" s="2">
        <v>0.02057911065149948</v>
      </c>
      <c r="F11" s="2">
        <v>0.030868665977249223</v>
      </c>
      <c r="G11" s="2">
        <v>0.01028955532574974</v>
      </c>
      <c r="H11" s="2">
        <v>0</v>
      </c>
      <c r="I11" s="2">
        <v>0.030868665977249223</v>
      </c>
      <c r="J11" s="2">
        <v>0.02057911065149948</v>
      </c>
      <c r="K11" s="2">
        <v>0.02057911065149948</v>
      </c>
      <c r="L11" s="2"/>
      <c r="M11" s="2">
        <f t="shared" si="0"/>
        <v>0.018521199586349534</v>
      </c>
      <c r="N11" s="2">
        <f t="shared" si="1"/>
        <v>0.013546829072623815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2.75">
      <c r="A12" s="1" t="s">
        <v>21</v>
      </c>
      <c r="B12" s="2">
        <v>0</v>
      </c>
      <c r="C12" s="2">
        <v>0.01028955532574974</v>
      </c>
      <c r="D12" s="2">
        <v>0</v>
      </c>
      <c r="E12" s="2">
        <v>0</v>
      </c>
      <c r="F12" s="2">
        <v>0</v>
      </c>
      <c r="G12" s="2">
        <v>0</v>
      </c>
      <c r="H12" s="2">
        <v>0.01028955532574974</v>
      </c>
      <c r="I12" s="2">
        <v>0</v>
      </c>
      <c r="J12" s="2">
        <v>0</v>
      </c>
      <c r="K12" s="2">
        <v>0.02057911065149948</v>
      </c>
      <c r="L12" s="2"/>
      <c r="M12" s="2">
        <f t="shared" si="0"/>
        <v>0.004115822130299896</v>
      </c>
      <c r="N12" s="2">
        <f t="shared" si="1"/>
        <v>0.007194517779588423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2.75">
      <c r="A13" s="1" t="s">
        <v>25</v>
      </c>
      <c r="B13" s="2">
        <v>0.01028955532574974</v>
      </c>
      <c r="C13" s="2">
        <v>0.02057911065149948</v>
      </c>
      <c r="D13" s="2">
        <v>0</v>
      </c>
      <c r="E13" s="2">
        <v>0</v>
      </c>
      <c r="F13" s="2">
        <v>0</v>
      </c>
      <c r="G13" s="2">
        <v>0</v>
      </c>
      <c r="H13" s="2">
        <v>0.01028955532574974</v>
      </c>
      <c r="I13" s="2">
        <v>0</v>
      </c>
      <c r="J13" s="2">
        <v>0</v>
      </c>
      <c r="K13" s="2">
        <v>0.01028955532574974</v>
      </c>
      <c r="L13" s="2"/>
      <c r="M13" s="2">
        <f t="shared" si="0"/>
        <v>0.00514477766287487</v>
      </c>
      <c r="N13" s="2">
        <f t="shared" si="1"/>
        <v>0.007275814346231797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18" ht="12.75">
      <c r="A14" s="1" t="s">
        <v>27</v>
      </c>
      <c r="B14" s="2">
        <f>SUM(B4:B13)</f>
        <v>99.77781799379524</v>
      </c>
      <c r="C14" s="2">
        <f aca="true" t="shared" si="2" ref="C14:K14">SUM(C4:C13)</f>
        <v>99.91158221303002</v>
      </c>
      <c r="D14" s="2">
        <f t="shared" si="2"/>
        <v>98.635677352637</v>
      </c>
      <c r="E14" s="2">
        <f t="shared" si="2"/>
        <v>99.09870734229575</v>
      </c>
      <c r="F14" s="2">
        <f t="shared" si="2"/>
        <v>100.15853154084799</v>
      </c>
      <c r="G14" s="2">
        <f t="shared" si="2"/>
        <v>99.36623578076525</v>
      </c>
      <c r="H14" s="2">
        <f t="shared" si="2"/>
        <v>98.27554291623579</v>
      </c>
      <c r="I14" s="2">
        <f t="shared" si="2"/>
        <v>99.582316442606</v>
      </c>
      <c r="J14" s="2">
        <f t="shared" si="2"/>
        <v>99.82926577042399</v>
      </c>
      <c r="K14" s="2">
        <f t="shared" si="2"/>
        <v>100.30258531540846</v>
      </c>
      <c r="L14" s="2"/>
      <c r="M14" s="2">
        <f t="shared" si="0"/>
        <v>99.49382626680455</v>
      </c>
      <c r="N14" s="2">
        <f t="shared" si="1"/>
        <v>0.6552758521116404</v>
      </c>
      <c r="O14" s="2"/>
      <c r="P14" s="2"/>
      <c r="Q14" s="2"/>
      <c r="R14" s="2"/>
    </row>
    <row r="15" spans="2:18" ht="12.7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2.75">
      <c r="A16" s="1" t="s">
        <v>28</v>
      </c>
      <c r="B16" s="2" t="s">
        <v>29</v>
      </c>
      <c r="C16" s="2" t="s">
        <v>30</v>
      </c>
      <c r="D16" s="2" t="s">
        <v>31</v>
      </c>
      <c r="E16" s="2">
        <v>4</v>
      </c>
      <c r="F16" s="2" t="s">
        <v>32</v>
      </c>
      <c r="G16" s="2"/>
      <c r="H16" s="2"/>
      <c r="I16" s="2"/>
      <c r="J16" s="2"/>
      <c r="K16" s="2"/>
      <c r="L16" s="2"/>
      <c r="M16" s="2" t="s">
        <v>68</v>
      </c>
      <c r="N16" s="2" t="s">
        <v>69</v>
      </c>
      <c r="O16" s="2" t="s">
        <v>70</v>
      </c>
      <c r="P16" s="2"/>
      <c r="Q16" s="2" t="s">
        <v>71</v>
      </c>
      <c r="R16" s="2"/>
    </row>
    <row r="17" spans="1:18" ht="12.75">
      <c r="A17" s="1" t="s">
        <v>36</v>
      </c>
      <c r="B17" s="3">
        <v>1.003</v>
      </c>
      <c r="C17" s="3">
        <v>0.999</v>
      </c>
      <c r="D17" s="3">
        <v>1.005</v>
      </c>
      <c r="E17" s="3">
        <v>1.003</v>
      </c>
      <c r="F17" s="3">
        <v>0.994</v>
      </c>
      <c r="G17" s="3">
        <v>0.997</v>
      </c>
      <c r="H17" s="3">
        <v>0.998</v>
      </c>
      <c r="I17" s="3">
        <v>0.997</v>
      </c>
      <c r="J17" s="3">
        <v>0.998</v>
      </c>
      <c r="K17" s="3">
        <v>0.994</v>
      </c>
      <c r="L17" s="3"/>
      <c r="M17" s="3">
        <f t="shared" si="0"/>
        <v>0.9987999999999999</v>
      </c>
      <c r="N17" s="3">
        <f t="shared" si="1"/>
        <v>0.0037653389990105796</v>
      </c>
      <c r="O17" s="4">
        <v>1</v>
      </c>
      <c r="P17" s="6">
        <v>4</v>
      </c>
      <c r="Q17" s="2">
        <f>O17*P17</f>
        <v>4</v>
      </c>
      <c r="R17" s="2"/>
    </row>
    <row r="18" spans="1:18" ht="12.75">
      <c r="A18" s="1" t="s">
        <v>38</v>
      </c>
      <c r="B18" s="3">
        <v>0.949</v>
      </c>
      <c r="C18" s="3">
        <v>0.945</v>
      </c>
      <c r="D18" s="3">
        <v>0.935</v>
      </c>
      <c r="E18" s="3">
        <v>0.944</v>
      </c>
      <c r="F18" s="3">
        <v>0.954</v>
      </c>
      <c r="G18" s="3">
        <v>0.948</v>
      </c>
      <c r="H18" s="3">
        <v>0.952</v>
      </c>
      <c r="I18" s="3">
        <v>0.955</v>
      </c>
      <c r="J18" s="3">
        <v>0.956</v>
      </c>
      <c r="K18" s="3">
        <v>0.951</v>
      </c>
      <c r="L18" s="3"/>
      <c r="M18" s="3">
        <f t="shared" si="0"/>
        <v>0.9488999999999999</v>
      </c>
      <c r="N18" s="3">
        <f t="shared" si="1"/>
        <v>0.006332456079614482</v>
      </c>
      <c r="O18" s="4">
        <v>0.95</v>
      </c>
      <c r="P18" s="6">
        <v>2</v>
      </c>
      <c r="Q18" s="2">
        <f aca="true" t="shared" si="3" ref="Q18:Q24">O18*P18</f>
        <v>1.9</v>
      </c>
      <c r="R18" s="2"/>
    </row>
    <row r="19" spans="1:18" ht="12.75">
      <c r="A19" s="1" t="s">
        <v>39</v>
      </c>
      <c r="B19" s="3">
        <v>0.022</v>
      </c>
      <c r="C19" s="3">
        <v>0.022</v>
      </c>
      <c r="D19" s="3">
        <v>0.021</v>
      </c>
      <c r="E19" s="3">
        <v>0.023</v>
      </c>
      <c r="F19" s="3">
        <v>0.021</v>
      </c>
      <c r="G19" s="3">
        <v>0.023</v>
      </c>
      <c r="H19" s="3">
        <v>0.021</v>
      </c>
      <c r="I19" s="3">
        <v>0.023</v>
      </c>
      <c r="J19" s="3">
        <v>0.023</v>
      </c>
      <c r="K19" s="3">
        <v>0.023</v>
      </c>
      <c r="L19" s="3"/>
      <c r="M19" s="3">
        <f>AVERAGE(B19:K19)</f>
        <v>0.022199999999999998</v>
      </c>
      <c r="N19" s="3">
        <f>STDEV(B19:K19)</f>
        <v>0.0009189365834727319</v>
      </c>
      <c r="O19" s="4">
        <v>0.02</v>
      </c>
      <c r="P19" s="6">
        <v>2</v>
      </c>
      <c r="Q19" s="2">
        <f t="shared" si="3"/>
        <v>0.04</v>
      </c>
      <c r="R19" s="2"/>
    </row>
    <row r="20" spans="1:18" ht="12.75">
      <c r="A20" s="1" t="s">
        <v>33</v>
      </c>
      <c r="B20" s="3">
        <v>0.006</v>
      </c>
      <c r="C20" s="3">
        <v>0.007</v>
      </c>
      <c r="D20" s="3">
        <v>0.006</v>
      </c>
      <c r="E20" s="3">
        <v>0.009</v>
      </c>
      <c r="F20" s="3">
        <v>0.006</v>
      </c>
      <c r="G20" s="3">
        <v>0.008</v>
      </c>
      <c r="H20" s="3">
        <v>0.01</v>
      </c>
      <c r="I20" s="3">
        <v>0.005</v>
      </c>
      <c r="J20" s="3">
        <v>0.006</v>
      </c>
      <c r="K20" s="3">
        <v>0.004</v>
      </c>
      <c r="L20" s="3"/>
      <c r="M20" s="3">
        <f>AVERAGE(B20:K20)</f>
        <v>0.0067</v>
      </c>
      <c r="N20" s="3">
        <f>STDEV(B20:K20)</f>
        <v>0.001828782229912693</v>
      </c>
      <c r="O20" s="4">
        <v>0.01</v>
      </c>
      <c r="P20" s="6">
        <v>1</v>
      </c>
      <c r="Q20" s="2">
        <f t="shared" si="3"/>
        <v>0.01</v>
      </c>
      <c r="R20" s="2"/>
    </row>
    <row r="21" spans="1:18" ht="12.75">
      <c r="A21" s="1" t="s">
        <v>66</v>
      </c>
      <c r="B21" s="3">
        <v>0.838</v>
      </c>
      <c r="C21" s="3">
        <v>0.841</v>
      </c>
      <c r="D21" s="3">
        <v>0.844</v>
      </c>
      <c r="E21" s="3">
        <v>0.834</v>
      </c>
      <c r="F21" s="3">
        <v>0.846</v>
      </c>
      <c r="G21" s="3">
        <v>0.845</v>
      </c>
      <c r="H21" s="3">
        <v>0.85</v>
      </c>
      <c r="I21" s="3">
        <v>0.841</v>
      </c>
      <c r="J21" s="3">
        <v>0.838</v>
      </c>
      <c r="K21" s="3">
        <v>0.851</v>
      </c>
      <c r="L21" s="3"/>
      <c r="M21" s="3">
        <f t="shared" si="0"/>
        <v>0.8427999999999999</v>
      </c>
      <c r="N21" s="3">
        <f t="shared" si="1"/>
        <v>0.0054324130100138375</v>
      </c>
      <c r="O21" s="4">
        <v>0.83</v>
      </c>
      <c r="P21" s="6">
        <v>2</v>
      </c>
      <c r="Q21" s="2">
        <f t="shared" si="3"/>
        <v>1.66</v>
      </c>
      <c r="R21" s="2"/>
    </row>
    <row r="22" spans="1:18" ht="12.75">
      <c r="A22" s="1" t="s">
        <v>67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0.01</v>
      </c>
      <c r="P22" s="6">
        <v>3</v>
      </c>
      <c r="Q22" s="2">
        <f t="shared" si="3"/>
        <v>0.03</v>
      </c>
      <c r="R22" s="2"/>
    </row>
    <row r="23" spans="1:18" ht="12.75">
      <c r="A23" s="1" t="s">
        <v>34</v>
      </c>
      <c r="B23" s="3">
        <v>0.181</v>
      </c>
      <c r="C23" s="3">
        <v>0.188</v>
      </c>
      <c r="D23" s="3">
        <v>0.186</v>
      </c>
      <c r="E23" s="3">
        <v>0.186</v>
      </c>
      <c r="F23" s="3">
        <v>0.185</v>
      </c>
      <c r="G23" s="3">
        <v>0.184</v>
      </c>
      <c r="H23" s="3">
        <v>0.173</v>
      </c>
      <c r="I23" s="3">
        <v>0.181</v>
      </c>
      <c r="J23" s="3">
        <v>0.181</v>
      </c>
      <c r="K23" s="3">
        <v>0.182</v>
      </c>
      <c r="L23" s="3"/>
      <c r="M23" s="3">
        <f t="shared" si="0"/>
        <v>0.1827</v>
      </c>
      <c r="N23" s="3">
        <f t="shared" si="1"/>
        <v>0.004217687623435657</v>
      </c>
      <c r="O23" s="4">
        <v>0.16</v>
      </c>
      <c r="P23" s="6">
        <v>2</v>
      </c>
      <c r="Q23" s="2">
        <f t="shared" si="3"/>
        <v>0.32</v>
      </c>
      <c r="R23" s="2"/>
    </row>
    <row r="24" spans="1:18" ht="12.75">
      <c r="A24" s="1" t="s">
        <v>34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>
        <v>0.02</v>
      </c>
      <c r="P24" s="6">
        <v>2</v>
      </c>
      <c r="Q24" s="2">
        <f t="shared" si="3"/>
        <v>0.04</v>
      </c>
      <c r="R24" s="2"/>
    </row>
    <row r="25" spans="1:18" ht="12.75">
      <c r="A25" s="1" t="s">
        <v>27</v>
      </c>
      <c r="B25" s="3">
        <v>2.999</v>
      </c>
      <c r="C25" s="3">
        <v>3.004</v>
      </c>
      <c r="D25" s="3">
        <v>2.997</v>
      </c>
      <c r="E25" s="3">
        <v>3.001</v>
      </c>
      <c r="F25" s="3">
        <v>3.008</v>
      </c>
      <c r="G25" s="3">
        <v>3.006</v>
      </c>
      <c r="H25" s="3">
        <v>3.006</v>
      </c>
      <c r="I25" s="3">
        <v>3.004</v>
      </c>
      <c r="J25" s="3">
        <v>3.004</v>
      </c>
      <c r="K25" s="3">
        <v>3.008</v>
      </c>
      <c r="L25" s="3"/>
      <c r="M25" s="3">
        <f t="shared" si="0"/>
        <v>3.0037000000000003</v>
      </c>
      <c r="N25" s="3">
        <f t="shared" si="1"/>
        <v>0.0036832956253010983</v>
      </c>
      <c r="O25" s="2"/>
      <c r="P25" s="2"/>
      <c r="Q25" s="7">
        <f>SUM(Q17:Q24)</f>
        <v>8</v>
      </c>
      <c r="R25" s="2"/>
    </row>
    <row r="26" spans="2:18" ht="12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2:18" ht="23.25">
      <c r="B27" s="2"/>
      <c r="C27" s="2"/>
      <c r="D27" s="2"/>
      <c r="E27" s="2"/>
      <c r="F27" s="2" t="s">
        <v>64</v>
      </c>
      <c r="G27" s="2"/>
      <c r="H27" s="2"/>
      <c r="I27" s="5" t="s">
        <v>63</v>
      </c>
      <c r="J27" s="2"/>
      <c r="K27" s="2"/>
      <c r="L27" s="2"/>
      <c r="M27" s="2"/>
      <c r="N27" s="2"/>
      <c r="O27" s="2"/>
      <c r="P27" s="2"/>
      <c r="Q27" s="2"/>
      <c r="R27" s="2"/>
    </row>
    <row r="28" spans="6:21" ht="23.25">
      <c r="F28" s="1" t="s">
        <v>65</v>
      </c>
      <c r="I28" s="5" t="s">
        <v>73</v>
      </c>
      <c r="U28" s="1" t="s">
        <v>72</v>
      </c>
    </row>
    <row r="29" ht="13.5">
      <c r="I29"/>
    </row>
    <row r="30" spans="1:8" ht="12.75">
      <c r="A30" s="1" t="s">
        <v>43</v>
      </c>
      <c r="B30" s="1" t="s">
        <v>44</v>
      </c>
      <c r="C30" s="1" t="s">
        <v>45</v>
      </c>
      <c r="D30" s="1" t="s">
        <v>46</v>
      </c>
      <c r="E30" s="1" t="s">
        <v>47</v>
      </c>
      <c r="F30" s="1" t="s">
        <v>48</v>
      </c>
      <c r="G30" s="1" t="s">
        <v>49</v>
      </c>
      <c r="H30" s="1" t="s">
        <v>50</v>
      </c>
    </row>
    <row r="31" spans="1:8" ht="12.75">
      <c r="A31" s="1" t="s">
        <v>51</v>
      </c>
      <c r="B31" s="1" t="s">
        <v>36</v>
      </c>
      <c r="C31" s="1" t="s">
        <v>52</v>
      </c>
      <c r="D31" s="1">
        <v>20</v>
      </c>
      <c r="E31" s="1">
        <v>10</v>
      </c>
      <c r="F31" s="1">
        <v>600</v>
      </c>
      <c r="G31" s="1">
        <v>-600</v>
      </c>
      <c r="H31" s="1" t="s">
        <v>53</v>
      </c>
    </row>
    <row r="32" spans="1:8" ht="12.75">
      <c r="A32" s="1" t="s">
        <v>51</v>
      </c>
      <c r="B32" s="1" t="s">
        <v>33</v>
      </c>
      <c r="C32" s="1" t="s">
        <v>52</v>
      </c>
      <c r="D32" s="1">
        <v>20</v>
      </c>
      <c r="E32" s="1">
        <v>10</v>
      </c>
      <c r="F32" s="1">
        <v>600</v>
      </c>
      <c r="G32" s="1">
        <v>-600</v>
      </c>
      <c r="H32" s="1" t="s">
        <v>54</v>
      </c>
    </row>
    <row r="33" spans="1:8" ht="12.75">
      <c r="A33" s="1" t="s">
        <v>51</v>
      </c>
      <c r="B33" s="1" t="s">
        <v>34</v>
      </c>
      <c r="C33" s="1" t="s">
        <v>52</v>
      </c>
      <c r="D33" s="1">
        <v>20</v>
      </c>
      <c r="E33" s="1">
        <v>10</v>
      </c>
      <c r="F33" s="1">
        <v>600</v>
      </c>
      <c r="G33" s="1">
        <v>-600</v>
      </c>
      <c r="H33" s="1" t="s">
        <v>53</v>
      </c>
    </row>
    <row r="34" spans="1:8" ht="12.75">
      <c r="A34" s="1" t="s">
        <v>51</v>
      </c>
      <c r="B34" s="1" t="s">
        <v>35</v>
      </c>
      <c r="C34" s="1" t="s">
        <v>52</v>
      </c>
      <c r="D34" s="1">
        <v>20</v>
      </c>
      <c r="E34" s="1">
        <v>10</v>
      </c>
      <c r="F34" s="1">
        <v>600</v>
      </c>
      <c r="G34" s="1">
        <v>-600</v>
      </c>
      <c r="H34" s="1" t="s">
        <v>55</v>
      </c>
    </row>
    <row r="35" spans="1:8" ht="12.75">
      <c r="A35" s="1" t="s">
        <v>56</v>
      </c>
      <c r="B35" s="1" t="s">
        <v>37</v>
      </c>
      <c r="C35" s="1" t="s">
        <v>52</v>
      </c>
      <c r="D35" s="1">
        <v>20</v>
      </c>
      <c r="E35" s="1">
        <v>10</v>
      </c>
      <c r="F35" s="1">
        <v>600</v>
      </c>
      <c r="G35" s="1">
        <v>-600</v>
      </c>
      <c r="H35" s="1" t="s">
        <v>57</v>
      </c>
    </row>
    <row r="36" spans="1:8" ht="12.75">
      <c r="A36" s="1" t="s">
        <v>56</v>
      </c>
      <c r="B36" s="1" t="s">
        <v>38</v>
      </c>
      <c r="C36" s="1" t="s">
        <v>52</v>
      </c>
      <c r="D36" s="1">
        <v>20</v>
      </c>
      <c r="E36" s="1">
        <v>10</v>
      </c>
      <c r="F36" s="1">
        <v>600</v>
      </c>
      <c r="G36" s="1">
        <v>-600</v>
      </c>
      <c r="H36" s="1" t="s">
        <v>53</v>
      </c>
    </row>
    <row r="37" spans="1:8" ht="12.75">
      <c r="A37" s="1" t="s">
        <v>56</v>
      </c>
      <c r="B37" s="1" t="s">
        <v>39</v>
      </c>
      <c r="C37" s="1" t="s">
        <v>52</v>
      </c>
      <c r="D37" s="1">
        <v>20</v>
      </c>
      <c r="E37" s="1">
        <v>10</v>
      </c>
      <c r="F37" s="1">
        <v>600</v>
      </c>
      <c r="G37" s="1">
        <v>-600</v>
      </c>
      <c r="H37" s="1" t="s">
        <v>58</v>
      </c>
    </row>
    <row r="38" spans="1:8" ht="12.75">
      <c r="A38" s="1" t="s">
        <v>56</v>
      </c>
      <c r="B38" s="1" t="s">
        <v>40</v>
      </c>
      <c r="C38" s="1" t="s">
        <v>52</v>
      </c>
      <c r="D38" s="1">
        <v>20</v>
      </c>
      <c r="E38" s="1">
        <v>10</v>
      </c>
      <c r="F38" s="1">
        <v>500</v>
      </c>
      <c r="G38" s="1">
        <v>-500</v>
      </c>
      <c r="H38" s="1" t="s">
        <v>59</v>
      </c>
    </row>
    <row r="39" spans="1:8" ht="12.75">
      <c r="A39" s="1" t="s">
        <v>56</v>
      </c>
      <c r="B39" s="1" t="s">
        <v>41</v>
      </c>
      <c r="C39" s="1" t="s">
        <v>52</v>
      </c>
      <c r="D39" s="1">
        <v>20</v>
      </c>
      <c r="E39" s="1">
        <v>10</v>
      </c>
      <c r="F39" s="1">
        <v>500</v>
      </c>
      <c r="G39" s="1">
        <v>-500</v>
      </c>
      <c r="H39" s="1" t="s">
        <v>60</v>
      </c>
    </row>
    <row r="40" spans="1:8" ht="12.75">
      <c r="A40" s="1" t="s">
        <v>61</v>
      </c>
      <c r="B40" s="1" t="s">
        <v>42</v>
      </c>
      <c r="C40" s="1" t="s">
        <v>52</v>
      </c>
      <c r="D40" s="1">
        <v>20</v>
      </c>
      <c r="E40" s="1">
        <v>10</v>
      </c>
      <c r="F40" s="1">
        <v>500</v>
      </c>
      <c r="G40" s="1">
        <v>-500</v>
      </c>
      <c r="H40" s="1" t="s">
        <v>62</v>
      </c>
    </row>
    <row r="43" spans="2:18" ht="12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3"/>
      <c r="Q43" s="3"/>
      <c r="R43" s="3"/>
    </row>
    <row r="44" spans="2:18" ht="12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3"/>
      <c r="Q44" s="3"/>
      <c r="R44" s="3"/>
    </row>
    <row r="45" spans="2:18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3"/>
      <c r="Q45" s="3"/>
      <c r="R45" s="3"/>
    </row>
    <row r="46" spans="2:18" ht="12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3"/>
      <c r="Q46" s="3"/>
      <c r="R46" s="3"/>
    </row>
    <row r="47" spans="2:18" ht="12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3"/>
      <c r="Q47" s="3"/>
      <c r="R47" s="3"/>
    </row>
    <row r="48" spans="2:15" ht="12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2:15" ht="12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2:15" ht="12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2008-02-20T01:11:53Z</dcterms:created>
  <dcterms:modified xsi:type="dcterms:W3CDTF">2008-02-22T18:14:37Z</dcterms:modified>
  <cp:category/>
  <cp:version/>
  <cp:contentType/>
  <cp:contentStatus/>
</cp:coreProperties>
</file>