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0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<sst xmlns="http://schemas.openxmlformats.org/spreadsheetml/2006/main" count="96" uniqueCount="53">
  <si>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krupkaite61038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</si>
  <si>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</si>
  <si>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</si>
  <si>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</si>
  <si>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</si>
  <si>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</si>
  <si>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</si>
  <si>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</si>
  <si>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</si>
  <si>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</si>
  <si>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</si>
  <si>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Standard</t>
  </si>
  <si>
    <t>Dev</t>
  </si>
  <si>
    <t>As</t>
  </si>
  <si>
    <t>S</t>
  </si>
  <si>
    <t>Fe</t>
  </si>
  <si>
    <t>Cu</t>
  </si>
  <si>
    <t>Zn</t>
  </si>
  <si>
    <t>Bi</t>
  </si>
  <si>
    <t>Pb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</si>
  <si>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</si>
  <si>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</si>
  <si>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</si>
  <si>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</si>
  <si>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</si>
  <si>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</si>
  <si>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</si>
  <si>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</si>
  <si>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</si>
  <si>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</si>
  <si>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</si>
  <si>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enargite</t>
  </si>
  <si>
    <t>PET</t>
  </si>
  <si>
    <t>Ka</t>
  </si>
  <si>
    <t>chalcopy</t>
  </si>
  <si>
    <t>Ma</t>
  </si>
  <si>
    <t>Bi2S3</t>
  </si>
  <si>
    <t>LIF</t>
  </si>
  <si>
    <t>ZnS</t>
  </si>
  <si>
    <t>galena2</t>
  </si>
  <si>
    <t>Sum</t>
  </si>
  <si>
    <t>Atom weight</t>
  </si>
  <si>
    <t>Atom proportions</t>
  </si>
  <si>
    <t>Atoms normalized fot 11 apfu</t>
  </si>
  <si>
    <t>WDS scan:</t>
  </si>
  <si>
    <t xml:space="preserve">Pb Cu Bi S </t>
  </si>
  <si>
    <t>not present in the wds scan</t>
  </si>
  <si>
    <r>
      <t>PbCuBi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6</t>
    </r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</si>
  <si>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6.00</t>
    </r>
  </si>
  <si>
    <t>average</t>
  </si>
  <si>
    <t>stdev</t>
  </si>
  <si>
    <t>ideal</t>
  </si>
  <si>
    <t>measured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</si>
</sst>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P30" sqref="P30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O2" s="4" t="s">
        <v>44</v>
      </c>
      <c r="P2" s="4"/>
      <c r="Q2" s="4" t="s">
        <v>45</v>
      </c>
      <c r="R2" s="4"/>
    </row>
    <row r="3" spans="1:13" ht="12.75">
      <c r="A3" s="1" t="s">
        <v>10</v>
      </c>
      <c r="B3" s="1" t="s">
        <v>11</v>
      </c>
      <c r="C3" s="1" t="s">
        <v>12</v>
      </c>
      <c r="L3" s="1" t="s">
        <v>49</v>
      </c>
      <c r="M3" s="1" t="s">
        <v>50</v>
      </c>
    </row>
    <row r="4" spans="1:14" ht="12.75">
      <c r="A4" s="1" t="s">
        <v>18</v>
      </c>
      <c r="B4" s="1">
        <v>57.23</v>
      </c>
      <c r="C4" s="1">
        <v>57.97</v>
      </c>
      <c r="D4" s="1">
        <v>57.89</v>
      </c>
      <c r="E4" s="1">
        <v>57.43</v>
      </c>
      <c r="F4" s="1">
        <v>57.18</v>
      </c>
      <c r="G4" s="1">
        <v>57.22</v>
      </c>
      <c r="H4" s="1">
        <v>57.28</v>
      </c>
      <c r="I4" s="1">
        <v>56.41</v>
      </c>
      <c r="J4" s="1">
        <v>56.04</v>
      </c>
      <c r="K4" s="2"/>
      <c r="L4" s="2">
        <f>AVERAGE(B4:J4)</f>
        <v>57.183333333333316</v>
      </c>
      <c r="M4" s="2">
        <f>STDEV(B4:J4)</f>
        <v>0.6222137896268762</v>
      </c>
      <c r="N4" s="2"/>
    </row>
    <row r="5" spans="1:14" ht="12.75">
      <c r="A5" s="1" t="s">
        <v>19</v>
      </c>
      <c r="B5" s="2">
        <v>18.78</v>
      </c>
      <c r="C5" s="2">
        <v>18.18</v>
      </c>
      <c r="D5" s="2">
        <v>17.91</v>
      </c>
      <c r="E5" s="2">
        <v>17.98</v>
      </c>
      <c r="F5" s="2">
        <v>19.34</v>
      </c>
      <c r="G5" s="2">
        <v>19.18</v>
      </c>
      <c r="H5" s="2">
        <v>19.29</v>
      </c>
      <c r="I5" s="2">
        <v>19.64</v>
      </c>
      <c r="J5" s="2">
        <v>20.01</v>
      </c>
      <c r="K5" s="2"/>
      <c r="L5" s="2">
        <f>AVERAGE(B5:J5)</f>
        <v>18.923333333333332</v>
      </c>
      <c r="M5" s="2">
        <f>STDEV(B5:J5)</f>
        <v>0.754834418929074</v>
      </c>
      <c r="N5" s="2"/>
    </row>
    <row r="6" spans="1:14" ht="12.75">
      <c r="A6" s="1" t="s">
        <v>14</v>
      </c>
      <c r="B6" s="2">
        <v>17.61</v>
      </c>
      <c r="C6" s="2">
        <v>17.84</v>
      </c>
      <c r="D6" s="2">
        <v>17.79</v>
      </c>
      <c r="E6" s="2">
        <v>17.52</v>
      </c>
      <c r="F6" s="2">
        <v>17.78</v>
      </c>
      <c r="G6" s="2">
        <v>17.45</v>
      </c>
      <c r="H6" s="2">
        <v>17.45</v>
      </c>
      <c r="I6" s="2">
        <v>17.63</v>
      </c>
      <c r="J6" s="2">
        <v>17.72</v>
      </c>
      <c r="K6" s="2"/>
      <c r="L6" s="2">
        <f>AVERAGE(B6:J6)</f>
        <v>17.643333333333334</v>
      </c>
      <c r="M6" s="2">
        <f>STDEV(B6:J6)</f>
        <v>0.1483239697415009</v>
      </c>
      <c r="N6" s="2"/>
    </row>
    <row r="7" spans="1:14" ht="12.75">
      <c r="A7" s="1" t="s">
        <v>16</v>
      </c>
      <c r="B7" s="2">
        <v>5.85</v>
      </c>
      <c r="C7" s="2">
        <v>5.8</v>
      </c>
      <c r="D7" s="2">
        <v>5.68</v>
      </c>
      <c r="E7" s="2">
        <v>5.96</v>
      </c>
      <c r="F7" s="2">
        <v>6.05</v>
      </c>
      <c r="G7" s="2">
        <v>5.86</v>
      </c>
      <c r="H7" s="2">
        <v>5.78</v>
      </c>
      <c r="I7" s="2">
        <v>5.84</v>
      </c>
      <c r="J7" s="2">
        <v>5.85</v>
      </c>
      <c r="K7" s="2"/>
      <c r="L7" s="2">
        <f>AVERAGE(B7:J7)</f>
        <v>5.852222222222223</v>
      </c>
      <c r="M7" s="2">
        <f>STDEV(B7:J7)</f>
        <v>0.10521142734717834</v>
      </c>
      <c r="N7" s="2"/>
    </row>
    <row r="8" spans="1:14" ht="12.75">
      <c r="A8" s="1" t="s">
        <v>17</v>
      </c>
      <c r="B8" s="2">
        <v>0.05</v>
      </c>
      <c r="C8" s="2">
        <v>0</v>
      </c>
      <c r="D8" s="2">
        <v>0.16</v>
      </c>
      <c r="E8" s="2">
        <v>0</v>
      </c>
      <c r="F8" s="2">
        <v>0</v>
      </c>
      <c r="G8" s="2">
        <v>0.05</v>
      </c>
      <c r="H8" s="2">
        <v>0</v>
      </c>
      <c r="I8" s="2">
        <v>0</v>
      </c>
      <c r="J8" s="2">
        <v>0.1</v>
      </c>
      <c r="K8" s="2"/>
      <c r="L8" s="2">
        <f>AVERAGE(B8:J8)</f>
        <v>0.04</v>
      </c>
      <c r="M8" s="2">
        <f>STDEV(B8:J8)</f>
        <v>0.05722761571129799</v>
      </c>
      <c r="N8" s="2" t="s">
        <v>46</v>
      </c>
    </row>
    <row r="9" spans="1:14" ht="12.75">
      <c r="A9" s="1" t="s">
        <v>15</v>
      </c>
      <c r="B9" s="2">
        <v>0.01</v>
      </c>
      <c r="C9" s="2">
        <v>0.02</v>
      </c>
      <c r="D9" s="2">
        <v>0.06</v>
      </c>
      <c r="E9" s="2">
        <v>0.03</v>
      </c>
      <c r="F9" s="2">
        <v>0</v>
      </c>
      <c r="G9" s="2">
        <v>0.02</v>
      </c>
      <c r="H9" s="2">
        <v>0.05</v>
      </c>
      <c r="I9" s="2">
        <v>0</v>
      </c>
      <c r="J9" s="2">
        <v>0.03</v>
      </c>
      <c r="K9" s="2"/>
      <c r="L9" s="2">
        <f>AVERAGE(B9:J9)</f>
        <v>0.024444444444444446</v>
      </c>
      <c r="M9" s="2">
        <f>STDEV(B9:J9)</f>
        <v>0.020682789409984765</v>
      </c>
      <c r="N9" s="2" t="s">
        <v>46</v>
      </c>
    </row>
    <row r="10" spans="1:14" ht="12.75">
      <c r="A10" s="1" t="s">
        <v>13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>
        <f>AVERAGE(B10:J10)</f>
        <v>0</v>
      </c>
      <c r="M10" s="2">
        <f>STDEV(B10:J10)</f>
        <v>0</v>
      </c>
      <c r="N10" s="2" t="s">
        <v>46</v>
      </c>
    </row>
    <row r="11" spans="1:14" ht="12.75">
      <c r="A11" s="1" t="s">
        <v>20</v>
      </c>
      <c r="B11" s="2">
        <f aca="true" t="shared" si="0" ref="B11:J11">SUM(B4:B10)</f>
        <v>99.52999999999999</v>
      </c>
      <c r="C11" s="2">
        <f t="shared" si="0"/>
        <v>99.81</v>
      </c>
      <c r="D11" s="2">
        <f t="shared" si="0"/>
        <v>99.49000000000001</v>
      </c>
      <c r="E11" s="2">
        <f t="shared" si="0"/>
        <v>98.91999999999999</v>
      </c>
      <c r="F11" s="2">
        <f t="shared" si="0"/>
        <v>100.35</v>
      </c>
      <c r="G11" s="2">
        <f t="shared" si="0"/>
        <v>99.78</v>
      </c>
      <c r="H11" s="2">
        <f t="shared" si="0"/>
        <v>99.85</v>
      </c>
      <c r="I11" s="2">
        <f t="shared" si="0"/>
        <v>99.52</v>
      </c>
      <c r="J11" s="2">
        <f t="shared" si="0"/>
        <v>99.74999999999999</v>
      </c>
      <c r="K11" s="2"/>
      <c r="L11" s="2">
        <f>AVERAGE(B11:J11)</f>
        <v>99.66666666666667</v>
      </c>
      <c r="M11" s="2">
        <f>STDEV(B11:J11)</f>
        <v>0.3823937761005182</v>
      </c>
      <c r="N11" s="2"/>
    </row>
    <row r="12" spans="2:14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1" t="s">
        <v>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1" t="s">
        <v>18</v>
      </c>
      <c r="B14" s="2">
        <v>208.98</v>
      </c>
      <c r="C14" s="2">
        <v>208.98</v>
      </c>
      <c r="D14" s="2">
        <v>208.98</v>
      </c>
      <c r="E14" s="2">
        <v>208.98</v>
      </c>
      <c r="F14" s="2">
        <v>208.98</v>
      </c>
      <c r="G14" s="2">
        <v>208.98</v>
      </c>
      <c r="H14" s="2">
        <v>208.98</v>
      </c>
      <c r="I14" s="2">
        <v>208.98</v>
      </c>
      <c r="J14" s="2">
        <v>208.98</v>
      </c>
      <c r="K14" s="2"/>
      <c r="L14" s="2">
        <f>AVERAGE(B14:J14)</f>
        <v>208.98</v>
      </c>
      <c r="M14" s="2">
        <f>STDEV(B14:J14)</f>
        <v>0</v>
      </c>
      <c r="N14" s="2"/>
    </row>
    <row r="15" spans="1:14" ht="12.75">
      <c r="A15" s="1" t="s">
        <v>19</v>
      </c>
      <c r="B15" s="2">
        <v>207.211</v>
      </c>
      <c r="C15" s="2">
        <v>207.211</v>
      </c>
      <c r="D15" s="2">
        <v>207.211</v>
      </c>
      <c r="E15" s="2">
        <v>207.211</v>
      </c>
      <c r="F15" s="2">
        <v>207.211</v>
      </c>
      <c r="G15" s="2">
        <v>207.211</v>
      </c>
      <c r="H15" s="2">
        <v>207.211</v>
      </c>
      <c r="I15" s="2">
        <v>207.211</v>
      </c>
      <c r="J15" s="2">
        <v>207.211</v>
      </c>
      <c r="K15" s="2"/>
      <c r="L15" s="2">
        <f>AVERAGE(B15:J15)</f>
        <v>207.211</v>
      </c>
      <c r="M15" s="2">
        <f>STDEV(B15:J15)</f>
        <v>0</v>
      </c>
      <c r="N15" s="2"/>
    </row>
    <row r="16" spans="1:14" ht="12.75">
      <c r="A16" s="1" t="s">
        <v>14</v>
      </c>
      <c r="B16" s="2">
        <v>32.065</v>
      </c>
      <c r="C16" s="2">
        <v>32.065</v>
      </c>
      <c r="D16" s="2">
        <v>32.065</v>
      </c>
      <c r="E16" s="2">
        <v>32.065</v>
      </c>
      <c r="F16" s="2">
        <v>32.065</v>
      </c>
      <c r="G16" s="2">
        <v>32.065</v>
      </c>
      <c r="H16" s="2">
        <v>32.065</v>
      </c>
      <c r="I16" s="2">
        <v>32.065</v>
      </c>
      <c r="J16" s="2">
        <v>32.065</v>
      </c>
      <c r="K16" s="2"/>
      <c r="L16" s="2">
        <f>AVERAGE(B16:J16)</f>
        <v>32.065</v>
      </c>
      <c r="M16" s="2">
        <f>STDEV(B16:J16)</f>
        <v>0</v>
      </c>
      <c r="N16" s="2"/>
    </row>
    <row r="17" spans="1:14" ht="12.75">
      <c r="A17" s="1" t="s">
        <v>16</v>
      </c>
      <c r="B17" s="2">
        <v>63.546</v>
      </c>
      <c r="C17" s="2">
        <v>63.546</v>
      </c>
      <c r="D17" s="2">
        <v>63.546</v>
      </c>
      <c r="E17" s="2">
        <v>63.546</v>
      </c>
      <c r="F17" s="2">
        <v>63.546</v>
      </c>
      <c r="G17" s="2">
        <v>63.546</v>
      </c>
      <c r="H17" s="2">
        <v>63.546</v>
      </c>
      <c r="I17" s="2">
        <v>63.546</v>
      </c>
      <c r="J17" s="2">
        <v>63.546</v>
      </c>
      <c r="K17" s="2"/>
      <c r="L17" s="2">
        <f>AVERAGE(B17:J17)</f>
        <v>63.546</v>
      </c>
      <c r="M17" s="2">
        <f>STDEV(B17:J17)</f>
        <v>0</v>
      </c>
      <c r="N17" s="2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1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" t="s">
        <v>18</v>
      </c>
      <c r="B20" s="2">
        <f>B4/B14</f>
        <v>0.2738539573164896</v>
      </c>
      <c r="C20" s="2">
        <f>C4/C14</f>
        <v>0.277394966025457</v>
      </c>
      <c r="D20" s="2">
        <f>D4/D14</f>
        <v>0.2770121542731362</v>
      </c>
      <c r="E20" s="2">
        <f>E4/E14</f>
        <v>0.2748109866972916</v>
      </c>
      <c r="F20" s="2">
        <f>F4/F14</f>
        <v>0.2736146999712891</v>
      </c>
      <c r="G20" s="2">
        <f>G4/G14</f>
        <v>0.2738061058474495</v>
      </c>
      <c r="H20" s="2">
        <f>H4/H14</f>
        <v>0.2740932146616901</v>
      </c>
      <c r="I20" s="2">
        <f>I4/I14</f>
        <v>0.26993013685520145</v>
      </c>
      <c r="J20" s="2">
        <f>J4/J14</f>
        <v>0.2681596325007178</v>
      </c>
      <c r="K20" s="2"/>
      <c r="L20" s="2">
        <f>AVERAGE(B20:J20)</f>
        <v>0.2736306504609691</v>
      </c>
      <c r="M20" s="2">
        <f>STDEV(B20:J20)</f>
        <v>0.002977384389059255</v>
      </c>
      <c r="N20" s="2"/>
    </row>
    <row r="21" spans="1:14" ht="12.75">
      <c r="A21" s="1" t="s">
        <v>19</v>
      </c>
      <c r="B21" s="2">
        <f>B5/B15</f>
        <v>0.09063225407917533</v>
      </c>
      <c r="C21" s="2">
        <f>C5/C15</f>
        <v>0.08773665490731669</v>
      </c>
      <c r="D21" s="2">
        <f>D5/D15</f>
        <v>0.08643363527998031</v>
      </c>
      <c r="E21" s="2">
        <f>E5/E15</f>
        <v>0.08677145518336381</v>
      </c>
      <c r="F21" s="2">
        <f>F5/F15</f>
        <v>0.0933348133062434</v>
      </c>
      <c r="G21" s="2">
        <f>G5/G15</f>
        <v>0.09256265352708108</v>
      </c>
      <c r="H21" s="2">
        <f>H5/H15</f>
        <v>0.09309351337525516</v>
      </c>
      <c r="I21" s="2">
        <f>I5/I15</f>
        <v>0.09478261289217271</v>
      </c>
      <c r="J21" s="2">
        <f>J5/J15</f>
        <v>0.09656823238148554</v>
      </c>
      <c r="K21" s="2"/>
      <c r="L21" s="2">
        <f>AVERAGE(B21:J21)</f>
        <v>0.09132398054800822</v>
      </c>
      <c r="M21" s="2">
        <f>STDEV(B21:J21)</f>
        <v>0.0036428298639025625</v>
      </c>
      <c r="N21" s="2"/>
    </row>
    <row r="22" spans="1:14" ht="12.75">
      <c r="A22" s="1" t="s">
        <v>14</v>
      </c>
      <c r="B22" s="2">
        <f>B6/B16</f>
        <v>0.5491969437080929</v>
      </c>
      <c r="C22" s="2">
        <f>C6/C16</f>
        <v>0.556369873694059</v>
      </c>
      <c r="D22" s="2">
        <f>D6/D16</f>
        <v>0.5548105410884142</v>
      </c>
      <c r="E22" s="2">
        <f>E6/E16</f>
        <v>0.5463901450179324</v>
      </c>
      <c r="F22" s="2">
        <f>F6/F16</f>
        <v>0.5544986745672853</v>
      </c>
      <c r="G22" s="2">
        <f>G6/G16</f>
        <v>0.5442070793700297</v>
      </c>
      <c r="H22" s="2">
        <f>H6/H16</f>
        <v>0.5442070793700297</v>
      </c>
      <c r="I22" s="2">
        <f>I6/I16</f>
        <v>0.5498206767503508</v>
      </c>
      <c r="J22" s="2">
        <f>J6/J16</f>
        <v>0.5526274754405115</v>
      </c>
      <c r="K22" s="2"/>
      <c r="L22" s="2">
        <f>AVERAGE(B22:J22)</f>
        <v>0.5502364987785229</v>
      </c>
      <c r="M22" s="2">
        <f>STDEV(B22:J22)</f>
        <v>0.004625728044349166</v>
      </c>
      <c r="N22" s="2"/>
    </row>
    <row r="23" spans="1:14" ht="12.75">
      <c r="A23" s="1" t="s">
        <v>16</v>
      </c>
      <c r="B23" s="2">
        <f>B7/B17</f>
        <v>0.0920592956283637</v>
      </c>
      <c r="C23" s="2">
        <f>C7/C17</f>
        <v>0.0912724640417965</v>
      </c>
      <c r="D23" s="2">
        <f>D7/D17</f>
        <v>0.08938406823403518</v>
      </c>
      <c r="E23" s="2">
        <f>E7/E17</f>
        <v>0.09379032511881157</v>
      </c>
      <c r="F23" s="2">
        <f>F7/F17</f>
        <v>0.09520662197463255</v>
      </c>
      <c r="G23" s="2">
        <f>G7/G17</f>
        <v>0.09221666194567715</v>
      </c>
      <c r="H23" s="2">
        <f>H7/H17</f>
        <v>0.09095773140716962</v>
      </c>
      <c r="I23" s="2">
        <f>I7/I17</f>
        <v>0.09190192931105026</v>
      </c>
      <c r="J23" s="2">
        <f>J7/J17</f>
        <v>0.0920592956283637</v>
      </c>
      <c r="K23" s="2"/>
      <c r="L23" s="2">
        <f>AVERAGE(B23:J23)</f>
        <v>0.09209426592110001</v>
      </c>
      <c r="M23" s="2">
        <f>STDEV(B23:J23)</f>
        <v>0.0016556734860927696</v>
      </c>
      <c r="N23" s="2"/>
    </row>
    <row r="24" spans="1:14" ht="12.75">
      <c r="A24" s="1" t="s">
        <v>40</v>
      </c>
      <c r="B24" s="2">
        <f>SUM(B20:B23)</f>
        <v>1.0057424507321215</v>
      </c>
      <c r="C24" s="2">
        <f>SUM(C20:C23)</f>
        <v>1.0127739586686293</v>
      </c>
      <c r="D24" s="2">
        <f>SUM(D20:D23)</f>
        <v>1.007640398875566</v>
      </c>
      <c r="E24" s="2">
        <f>SUM(E20:E23)</f>
        <v>1.0017629120173992</v>
      </c>
      <c r="F24" s="2">
        <f>SUM(F20:F23)</f>
        <v>1.0166548098194503</v>
      </c>
      <c r="G24" s="2">
        <f>SUM(G20:G23)</f>
        <v>1.0027925006902374</v>
      </c>
      <c r="H24" s="2">
        <f>SUM(H20:H23)</f>
        <v>1.0023515388141446</v>
      </c>
      <c r="I24" s="2">
        <f>SUM(I20:I23)</f>
        <v>1.0064353558087753</v>
      </c>
      <c r="J24" s="2">
        <f>SUM(J20:J23)</f>
        <v>1.0094146359510785</v>
      </c>
      <c r="K24" s="2"/>
      <c r="L24" s="2">
        <f>AVERAGE(B24:J24)</f>
        <v>1.0072853957086</v>
      </c>
      <c r="M24" s="2">
        <f>STDEV(B24:J24)</f>
        <v>0.005008743081612792</v>
      </c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1" t="s">
        <v>43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18</v>
      </c>
      <c r="B27" s="2">
        <f>B20*11/B24</f>
        <v>2.9951937777793307</v>
      </c>
      <c r="C27" s="2">
        <f>C20*11/C24</f>
        <v>3.0128584963729304</v>
      </c>
      <c r="D27" s="2">
        <f>D20*11/D24</f>
        <v>3.0240289099214555</v>
      </c>
      <c r="E27" s="2">
        <f>E20*11/E24</f>
        <v>3.017601088447666</v>
      </c>
      <c r="F27" s="2">
        <f>F20*11/F24</f>
        <v>2.960455870187335</v>
      </c>
      <c r="G27" s="2">
        <f>G20*11/G24</f>
        <v>3.0034799445038036</v>
      </c>
      <c r="H27" s="2">
        <f>H20*11/H24</f>
        <v>3.0079520452929995</v>
      </c>
      <c r="I27" s="2">
        <f>I20*11/I24</f>
        <v>2.9502456250865015</v>
      </c>
      <c r="J27" s="2">
        <f>J20*11/J24</f>
        <v>2.922244093210133</v>
      </c>
      <c r="K27" s="2"/>
      <c r="L27" s="2">
        <f>AVERAGE(B27:J27)</f>
        <v>2.9882288723113506</v>
      </c>
      <c r="M27" s="2">
        <f>STDEV(B27:J27)</f>
        <v>0.03533616173354901</v>
      </c>
      <c r="N27" s="3">
        <v>3</v>
      </c>
    </row>
    <row r="28" spans="1:14" ht="12.75">
      <c r="A28" s="1" t="s">
        <v>19</v>
      </c>
      <c r="B28" s="2">
        <f>B21*11/B24</f>
        <v>0.9912625186947255</v>
      </c>
      <c r="C28" s="2">
        <f>C21*11/C24</f>
        <v>0.9529305090438812</v>
      </c>
      <c r="D28" s="2">
        <f>D21*11/D24</f>
        <v>0.9435608071498078</v>
      </c>
      <c r="E28" s="2">
        <f>E21*11/E24</f>
        <v>0.9528062933521978</v>
      </c>
      <c r="F28" s="2">
        <f>F21*11/F24</f>
        <v>1.0098638559050421</v>
      </c>
      <c r="G28" s="2">
        <f>G21*11/G24</f>
        <v>1.01535381257544</v>
      </c>
      <c r="H28" s="2">
        <f>H21*11/H24</f>
        <v>1.0216262533395297</v>
      </c>
      <c r="I28" s="2">
        <f>I21*11/I24</f>
        <v>1.035942085893888</v>
      </c>
      <c r="J28" s="2">
        <f>J21*11/J24</f>
        <v>1.052343128743601</v>
      </c>
      <c r="K28" s="2"/>
      <c r="L28" s="2">
        <f>AVERAGE(B28:J28)</f>
        <v>0.9972988071886792</v>
      </c>
      <c r="M28" s="2">
        <f>STDEV(B28:J28)</f>
        <v>0.03948291992151259</v>
      </c>
      <c r="N28" s="3">
        <v>1</v>
      </c>
    </row>
    <row r="29" spans="1:14" ht="12.75">
      <c r="A29" s="1" t="s">
        <v>14</v>
      </c>
      <c r="B29" s="2">
        <f>B22*11/B24</f>
        <v>6.006673354984079</v>
      </c>
      <c r="C29" s="2">
        <f>C22*11/C24</f>
        <v>6.042877147710194</v>
      </c>
      <c r="D29" s="2">
        <f>D22*11/D24</f>
        <v>6.056640800411386</v>
      </c>
      <c r="E29" s="2">
        <f>E22*11/E24</f>
        <v>5.999714626181794</v>
      </c>
      <c r="F29" s="2">
        <f>F22*11/F24</f>
        <v>5.999563825723067</v>
      </c>
      <c r="G29" s="2">
        <f>G22*11/G24</f>
        <v>5.969607739337779</v>
      </c>
      <c r="H29" s="2">
        <f>H22*11/H24</f>
        <v>5.972233933169327</v>
      </c>
      <c r="I29" s="2">
        <f>I22*11/I24</f>
        <v>6.00935510596569</v>
      </c>
      <c r="J29" s="2">
        <f>J22*11/J24</f>
        <v>6.022205358770171</v>
      </c>
      <c r="K29" s="2"/>
      <c r="L29" s="2">
        <f>AVERAGE(B29:J29)</f>
        <v>6.008763543583722</v>
      </c>
      <c r="M29" s="2">
        <f>STDEV(B29:J29)</f>
        <v>0.02888658446342618</v>
      </c>
      <c r="N29" s="3">
        <v>6</v>
      </c>
    </row>
    <row r="30" spans="1:14" ht="12.75">
      <c r="A30" s="1" t="s">
        <v>16</v>
      </c>
      <c r="B30" s="2">
        <f>B23*11/B24</f>
        <v>1.006870348541865</v>
      </c>
      <c r="C30" s="2">
        <f>C23*11/C24</f>
        <v>0.9913338468729926</v>
      </c>
      <c r="D30" s="2">
        <f>D23*11/D24</f>
        <v>0.9757694825173497</v>
      </c>
      <c r="E30" s="2">
        <f>E23*11/E24</f>
        <v>1.0298779920183432</v>
      </c>
      <c r="F30" s="2">
        <f>F23*11/F24</f>
        <v>1.0301164481845566</v>
      </c>
      <c r="G30" s="2">
        <f>G23*11/G24</f>
        <v>1.0115585035829777</v>
      </c>
      <c r="H30" s="2">
        <f>H23*11/H24</f>
        <v>0.9981877681981434</v>
      </c>
      <c r="I30" s="2">
        <f>I23*11/I24</f>
        <v>1.0044571830539208</v>
      </c>
      <c r="J30" s="2">
        <f>J23*11/J24</f>
        <v>1.0032074192760954</v>
      </c>
      <c r="K30" s="2"/>
      <c r="L30" s="2">
        <f>AVERAGE(B30:J30)</f>
        <v>1.0057087769162492</v>
      </c>
      <c r="M30" s="2">
        <f>STDEV(B30:J30)</f>
        <v>0.017258486095055016</v>
      </c>
      <c r="N30" s="3">
        <v>1</v>
      </c>
    </row>
    <row r="31" spans="1:14" ht="12.75">
      <c r="A31" s="1" t="s">
        <v>40</v>
      </c>
      <c r="B31" s="2">
        <f>SUM(B27:B30)</f>
        <v>11</v>
      </c>
      <c r="C31" s="2">
        <f>SUM(C27:C30)</f>
        <v>10.999999999999998</v>
      </c>
      <c r="D31" s="2">
        <f>SUM(D27:D30)</f>
        <v>11</v>
      </c>
      <c r="E31" s="2">
        <f>SUM(E27:E30)</f>
        <v>11.000000000000002</v>
      </c>
      <c r="F31" s="2">
        <f>SUM(F27:F30)</f>
        <v>11</v>
      </c>
      <c r="G31" s="2">
        <f>SUM(G27:G30)</f>
        <v>11</v>
      </c>
      <c r="H31" s="2">
        <f>SUM(H27:H30)</f>
        <v>11</v>
      </c>
      <c r="I31" s="2">
        <f>SUM(I27:I30)</f>
        <v>11</v>
      </c>
      <c r="J31" s="2">
        <f>SUM(J27:J30)</f>
        <v>11</v>
      </c>
      <c r="K31" s="2"/>
      <c r="L31" s="2">
        <f>AVERAGE(B31:J31)</f>
        <v>11</v>
      </c>
      <c r="M31" s="2">
        <f>STDEV(B31:J31)</f>
        <v>0</v>
      </c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20.25">
      <c r="B33" s="2"/>
      <c r="C33" s="2"/>
      <c r="D33" s="2"/>
      <c r="E33" s="2" t="s">
        <v>51</v>
      </c>
      <c r="F33" s="2"/>
      <c r="G33" s="2"/>
      <c r="H33" s="5" t="s">
        <v>47</v>
      </c>
      <c r="I33" s="2"/>
      <c r="J33" s="2"/>
      <c r="K33" s="2"/>
      <c r="L33" s="2"/>
      <c r="M33" s="2"/>
      <c r="N33" s="2"/>
    </row>
    <row r="34" spans="5:8" ht="20.25">
      <c r="E34" s="1" t="s">
        <v>52</v>
      </c>
      <c r="H34" s="5" t="s">
        <v>48</v>
      </c>
    </row>
    <row r="36" spans="1:8" ht="12.75">
      <c r="A36" s="1" t="s">
        <v>21</v>
      </c>
      <c r="B36" s="1" t="s">
        <v>22</v>
      </c>
      <c r="C36" s="1" t="s">
        <v>23</v>
      </c>
      <c r="D36" s="1" t="s">
        <v>24</v>
      </c>
      <c r="E36" s="1" t="s">
        <v>25</v>
      </c>
      <c r="F36" s="1" t="s">
        <v>26</v>
      </c>
      <c r="G36" s="1" t="s">
        <v>27</v>
      </c>
      <c r="H36" s="1" t="s">
        <v>28</v>
      </c>
    </row>
    <row r="37" spans="1:8" ht="12.75">
      <c r="A37" s="1" t="s">
        <v>29</v>
      </c>
      <c r="B37" s="1" t="s">
        <v>13</v>
      </c>
      <c r="C37" s="1" t="s">
        <v>30</v>
      </c>
      <c r="D37" s="1">
        <v>20</v>
      </c>
      <c r="E37" s="1">
        <v>10</v>
      </c>
      <c r="F37" s="1">
        <v>600</v>
      </c>
      <c r="G37" s="1">
        <v>-600</v>
      </c>
      <c r="H37" s="1" t="s">
        <v>31</v>
      </c>
    </row>
    <row r="38" spans="1:8" ht="12.75">
      <c r="A38" s="1" t="s">
        <v>32</v>
      </c>
      <c r="B38" s="1" t="s">
        <v>14</v>
      </c>
      <c r="C38" s="1" t="s">
        <v>33</v>
      </c>
      <c r="D38" s="1">
        <v>20</v>
      </c>
      <c r="E38" s="1">
        <v>10</v>
      </c>
      <c r="F38" s="1">
        <v>600</v>
      </c>
      <c r="G38" s="1">
        <v>-600</v>
      </c>
      <c r="H38" s="1" t="s">
        <v>34</v>
      </c>
    </row>
    <row r="39" spans="1:8" ht="12.75">
      <c r="A39" s="1" t="s">
        <v>32</v>
      </c>
      <c r="B39" s="1" t="s">
        <v>18</v>
      </c>
      <c r="C39" s="1" t="s">
        <v>35</v>
      </c>
      <c r="D39" s="1">
        <v>20</v>
      </c>
      <c r="E39" s="1">
        <v>10</v>
      </c>
      <c r="F39" s="1">
        <v>400</v>
      </c>
      <c r="G39" s="1">
        <v>0</v>
      </c>
      <c r="H39" s="1" t="s">
        <v>36</v>
      </c>
    </row>
    <row r="40" spans="1:8" ht="12.75">
      <c r="A40" s="1" t="s">
        <v>37</v>
      </c>
      <c r="B40" s="1" t="s">
        <v>15</v>
      </c>
      <c r="C40" s="1" t="s">
        <v>33</v>
      </c>
      <c r="D40" s="1">
        <v>20</v>
      </c>
      <c r="E40" s="1">
        <v>10</v>
      </c>
      <c r="F40" s="1">
        <v>500</v>
      </c>
      <c r="G40" s="1">
        <v>-500</v>
      </c>
      <c r="H40" s="1" t="s">
        <v>34</v>
      </c>
    </row>
    <row r="41" spans="1:8" ht="12.75">
      <c r="A41" s="1" t="s">
        <v>37</v>
      </c>
      <c r="B41" s="1" t="s">
        <v>16</v>
      </c>
      <c r="C41" s="1" t="s">
        <v>33</v>
      </c>
      <c r="D41" s="1">
        <v>20</v>
      </c>
      <c r="E41" s="1">
        <v>10</v>
      </c>
      <c r="F41" s="1">
        <v>500</v>
      </c>
      <c r="G41" s="1">
        <v>-500</v>
      </c>
      <c r="H41" s="1" t="s">
        <v>34</v>
      </c>
    </row>
    <row r="42" spans="1:8" ht="12.75">
      <c r="A42" s="1" t="s">
        <v>37</v>
      </c>
      <c r="B42" s="1" t="s">
        <v>17</v>
      </c>
      <c r="C42" s="1" t="s">
        <v>33</v>
      </c>
      <c r="D42" s="1">
        <v>20</v>
      </c>
      <c r="E42" s="1">
        <v>10</v>
      </c>
      <c r="F42" s="1">
        <v>500</v>
      </c>
      <c r="G42" s="1">
        <v>-500</v>
      </c>
      <c r="H42" s="1" t="s">
        <v>38</v>
      </c>
    </row>
    <row r="43" spans="1:8" ht="12.75">
      <c r="A43" s="1" t="s">
        <v>37</v>
      </c>
      <c r="B43" s="1" t="s">
        <v>19</v>
      </c>
      <c r="C43" s="1" t="s">
        <v>30</v>
      </c>
      <c r="D43" s="1">
        <v>20</v>
      </c>
      <c r="E43" s="1">
        <v>10</v>
      </c>
      <c r="F43" s="1">
        <v>500</v>
      </c>
      <c r="G43" s="1">
        <v>-500</v>
      </c>
      <c r="H4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2008-01-12T19:11:48Z</dcterms:created>
  <dcterms:modified xsi:type="dcterms:W3CDTF">2008-01-12T19:14:03Z</dcterms:modified>
  <cp:category/>
  <cp:version/>
  <cp:contentType/>
  <cp:contentStatus/>
</cp:coreProperties>
</file>