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384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<sst xmlns="http://schemas.openxmlformats.org/spreadsheetml/2006/main" count="99" uniqueCount="67">
  <si>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legrandite40151legrandite40151legrandite40151legrandite40151legrandite40151legrandite40151legrandite40151legrandite40151legrandite40151legrandite40151legrandite40151legrandite40151legrandite40151legrandite40151legrandite40151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</si>
  <si>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</si>
  <si>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</si>
  <si>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</si>
  <si>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</si>
  <si>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</si>
  <si>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</si>
  <si>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</si>
  <si>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</si>
  <si>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</si>
  <si>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#11</t>
  </si>
  <si>
    <t>#12</t>
  </si>
  <si>
    <t>#13</t>
  </si>
  <si>
    <t>#15</t>
  </si>
  <si>
    <t>Ox</t>
  </si>
  <si>
    <t>Wt</t>
  </si>
  <si>
    <t>Percents</t>
  </si>
  <si>
    <t>Average</t>
  </si>
  <si>
    <t>Standard</t>
  </si>
  <si>
    <t>Dev</t>
  </si>
  <si>
    <t>Cl</t>
  </si>
  <si>
    <t>CaO</t>
  </si>
  <si>
    <t>SO2</t>
  </si>
  <si>
    <t>FeO</t>
  </si>
  <si>
    <t>CuO</t>
  </si>
  <si>
    <t>ZnO</t>
  </si>
  <si>
    <t>As2O5</t>
  </si>
  <si>
    <t>Totals</t>
  </si>
  <si>
    <t>Ca</t>
  </si>
  <si>
    <t>S</t>
  </si>
  <si>
    <t>Fe</t>
  </si>
  <si>
    <t>Cu</t>
  </si>
  <si>
    <t>Zn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</si>
  <si>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</si>
  <si>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</si>
  <si>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</si>
  <si>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</si>
  <si>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</si>
  <si>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</si>
  <si>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</si>
  <si>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</si>
  <si>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</si>
  <si>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</si>
  <si>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</si>
  <si>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enargite</t>
  </si>
  <si>
    <t>PET</t>
  </si>
  <si>
    <t>Ka</t>
  </si>
  <si>
    <t>scap-s</t>
  </si>
  <si>
    <t>diopside</t>
  </si>
  <si>
    <t>barite2</t>
  </si>
  <si>
    <t>LIF</t>
  </si>
  <si>
    <t>fayalite</t>
  </si>
  <si>
    <t>chalcopy</t>
  </si>
  <si>
    <t>gahnite</t>
  </si>
  <si>
    <t>As Zn &lt;Fe</t>
  </si>
  <si>
    <t>Scaled to 4.5 O</t>
  </si>
  <si>
    <t>Cations to O</t>
  </si>
  <si>
    <t>Cations</t>
  </si>
  <si>
    <t># of O</t>
  </si>
  <si>
    <t xml:space="preserve">Total </t>
  </si>
  <si>
    <t>MolarWeight</t>
  </si>
  <si>
    <t>H20</t>
  </si>
  <si>
    <t>H2O</t>
  </si>
  <si>
    <t>H</t>
  </si>
  <si>
    <t xml:space="preserve">Moles </t>
  </si>
  <si>
    <t>H2O assumed to be 8.8 %</t>
  </si>
  <si>
    <r>
      <t>Zn</t>
    </r>
    <r>
      <rPr>
        <vertAlign val="subscript"/>
        <sz val="16"/>
        <rFont val="Times New Roman"/>
        <family val="1"/>
      </rPr>
      <t>1.88</t>
    </r>
    <r>
      <rPr>
        <sz val="16"/>
        <rFont val="Times New Roman"/>
        <family val="1"/>
      </rPr>
      <t>Fe</t>
    </r>
    <r>
      <rPr>
        <vertAlign val="subscript"/>
        <sz val="16"/>
        <rFont val="Times New Roman"/>
        <family val="1"/>
      </rPr>
      <t>0.04</t>
    </r>
    <r>
      <rPr>
        <sz val="16"/>
        <rFont val="Times New Roman"/>
        <family val="1"/>
      </rPr>
      <t>As</t>
    </r>
    <r>
      <rPr>
        <vertAlign val="subscript"/>
        <sz val="16"/>
        <rFont val="Times New Roman"/>
        <family val="1"/>
      </rPr>
      <t>1.03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4</t>
    </r>
    <r>
      <rPr>
        <sz val="16"/>
        <rFont val="Times New Roman"/>
        <family val="1"/>
      </rPr>
      <t>(OH)*H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</si>
</sst>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41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3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715"/>
          <c:w val="0.774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pdf_output!$P$4:$P$10</c:f>
              <c:numCache/>
            </c:numRef>
          </c:xVal>
          <c:yVal>
            <c:numRef>
              <c:f>pdf_output!$Q$4:$Q$10</c:f>
              <c:numCache/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124"/>
        <c:crosses val="autoZero"/>
        <c:crossBetween val="midCat"/>
        <c:dispUnits/>
      </c:val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60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"/>
          <c:w val="0.153"/>
          <c:h val="0.1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4</xdr:row>
      <xdr:rowOff>38100</xdr:rowOff>
    </xdr:from>
    <xdr:to>
      <xdr:col>26</xdr:col>
      <xdr:colOff>38100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7515225" y="685800"/>
        <a:ext cx="388620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7">
      <selection activeCell="Q44" sqref="Q44"/>
    </sheetView>
  </sheetViews>
  <sheetFormatPr defaultColWidth="5.25390625" defaultRowHeight="13.5"/>
  <cols>
    <col min="1" max="3" width="5.25390625" style="1" customWidth="1"/>
    <col min="4" max="4" width="5.375" style="1" bestFit="1" customWidth="1"/>
    <col min="5" max="15" width="5.25390625" style="1" customWidth="1"/>
    <col min="16" max="16" width="9.375" style="1" bestFit="1" customWidth="1"/>
    <col min="17" max="17" width="5.375" style="1" bestFit="1" customWidth="1"/>
    <col min="18" max="20" width="5.25390625" style="1" customWidth="1"/>
    <col min="21" max="21" width="9.375" style="1" bestFit="1" customWidth="1"/>
    <col min="22" max="22" width="5.25390625" style="1" customWidth="1"/>
    <col min="23" max="23" width="9.375" style="1" bestFit="1" customWidth="1"/>
    <col min="24" max="16384" width="5.25390625" style="1" customWidth="1"/>
  </cols>
  <sheetData>
    <row r="1" ht="12.75">
      <c r="B1" s="1" t="s">
        <v>0</v>
      </c>
    </row>
    <row r="2" spans="2:14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9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S3" s="3" t="s">
        <v>54</v>
      </c>
    </row>
    <row r="4" spans="1:20" ht="12.75">
      <c r="A4" s="1" t="s">
        <v>20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0.01</v>
      </c>
      <c r="H4" s="2">
        <v>0.01</v>
      </c>
      <c r="I4" s="2">
        <v>0</v>
      </c>
      <c r="J4" s="2">
        <v>0.01</v>
      </c>
      <c r="K4" s="2">
        <v>0</v>
      </c>
      <c r="L4" s="2">
        <v>0</v>
      </c>
      <c r="M4" s="2">
        <v>0</v>
      </c>
      <c r="N4" s="2">
        <v>0.01</v>
      </c>
      <c r="O4" s="2"/>
      <c r="P4" s="2">
        <f>AVERAGE(B4:N4)</f>
        <v>0.003076923076923077</v>
      </c>
      <c r="Q4" s="2">
        <f>STDEV(B4:N4)</f>
        <v>0.004803844614152614</v>
      </c>
      <c r="R4" s="2"/>
      <c r="S4" s="2"/>
      <c r="T4" s="2"/>
    </row>
    <row r="5" spans="1:20" ht="12.75">
      <c r="A5" s="1" t="s">
        <v>21</v>
      </c>
      <c r="B5" s="2">
        <v>0</v>
      </c>
      <c r="C5" s="2">
        <v>0</v>
      </c>
      <c r="D5" s="2">
        <v>0.01</v>
      </c>
      <c r="E5" s="2">
        <v>0</v>
      </c>
      <c r="F5" s="2">
        <v>0.01</v>
      </c>
      <c r="G5" s="2">
        <v>0</v>
      </c>
      <c r="H5" s="2">
        <v>0</v>
      </c>
      <c r="I5" s="2">
        <v>0</v>
      </c>
      <c r="J5" s="2">
        <v>0.02</v>
      </c>
      <c r="K5" s="2">
        <v>0.01</v>
      </c>
      <c r="L5" s="2">
        <v>0</v>
      </c>
      <c r="M5" s="2">
        <v>0.01</v>
      </c>
      <c r="N5" s="2">
        <v>0.02</v>
      </c>
      <c r="O5" s="2"/>
      <c r="P5" s="2">
        <f aca="true" t="shared" si="0" ref="P5:P11">AVERAGE(B5:N5)</f>
        <v>0.006153846153846154</v>
      </c>
      <c r="Q5" s="2">
        <f aca="true" t="shared" si="1" ref="Q5:Q11">STDEV(B5:N5)</f>
        <v>0.007679476477883046</v>
      </c>
      <c r="R5" s="2"/>
      <c r="S5" s="2"/>
      <c r="T5" s="2"/>
    </row>
    <row r="6" spans="1:20" ht="12.75">
      <c r="A6" s="1" t="s">
        <v>22</v>
      </c>
      <c r="B6" s="2">
        <v>0</v>
      </c>
      <c r="C6" s="2">
        <v>0.05</v>
      </c>
      <c r="D6" s="2">
        <v>0.01</v>
      </c>
      <c r="E6" s="2">
        <v>0</v>
      </c>
      <c r="F6" s="2">
        <v>0</v>
      </c>
      <c r="G6" s="2">
        <v>0.01</v>
      </c>
      <c r="H6" s="2">
        <v>0.06</v>
      </c>
      <c r="I6" s="2">
        <v>0.02</v>
      </c>
      <c r="J6" s="2">
        <v>0.02</v>
      </c>
      <c r="K6" s="2">
        <v>0.06</v>
      </c>
      <c r="L6" s="2">
        <v>0</v>
      </c>
      <c r="M6" s="2">
        <v>0</v>
      </c>
      <c r="N6" s="2">
        <v>0</v>
      </c>
      <c r="O6" s="2"/>
      <c r="P6" s="2">
        <f t="shared" si="0"/>
        <v>0.01769230769230769</v>
      </c>
      <c r="Q6" s="2">
        <f t="shared" si="1"/>
        <v>0.02350668208327374</v>
      </c>
      <c r="R6" s="2"/>
      <c r="S6" s="2"/>
      <c r="T6" s="2"/>
    </row>
    <row r="7" spans="1:20" ht="12.75">
      <c r="A7" s="1" t="s">
        <v>23</v>
      </c>
      <c r="B7" s="2">
        <v>0.86</v>
      </c>
      <c r="C7" s="2">
        <v>0.82</v>
      </c>
      <c r="D7" s="2">
        <v>0.8</v>
      </c>
      <c r="E7" s="2">
        <v>0.84</v>
      </c>
      <c r="F7" s="2">
        <v>0.73</v>
      </c>
      <c r="G7" s="2">
        <v>0.81</v>
      </c>
      <c r="H7" s="2">
        <v>0.75</v>
      </c>
      <c r="I7" s="2">
        <v>0.84</v>
      </c>
      <c r="J7" s="2">
        <v>0.86</v>
      </c>
      <c r="K7" s="2">
        <v>0.84</v>
      </c>
      <c r="L7" s="2">
        <v>0.87</v>
      </c>
      <c r="M7" s="2">
        <v>0.77</v>
      </c>
      <c r="N7" s="2">
        <v>0.7</v>
      </c>
      <c r="O7" s="2"/>
      <c r="P7" s="2">
        <f t="shared" si="0"/>
        <v>0.8069230769230769</v>
      </c>
      <c r="Q7" s="2">
        <f t="shared" si="1"/>
        <v>0.05406548735632651</v>
      </c>
      <c r="R7" s="2"/>
      <c r="S7" s="2"/>
      <c r="T7" s="2"/>
    </row>
    <row r="8" spans="1:20" ht="12.75">
      <c r="A8" s="1" t="s">
        <v>24</v>
      </c>
      <c r="B8" s="2">
        <v>0</v>
      </c>
      <c r="C8" s="2">
        <v>0.01</v>
      </c>
      <c r="D8" s="2">
        <v>0</v>
      </c>
      <c r="E8" s="2">
        <v>0.06</v>
      </c>
      <c r="F8" s="2">
        <v>0</v>
      </c>
      <c r="G8" s="2">
        <v>0.01</v>
      </c>
      <c r="H8" s="2">
        <v>0.06</v>
      </c>
      <c r="I8" s="2">
        <v>0.03</v>
      </c>
      <c r="J8" s="2">
        <v>0.05</v>
      </c>
      <c r="K8" s="2">
        <v>0.07</v>
      </c>
      <c r="L8" s="2">
        <v>0</v>
      </c>
      <c r="M8" s="2">
        <v>0</v>
      </c>
      <c r="N8" s="2">
        <v>0.02</v>
      </c>
      <c r="O8" s="2"/>
      <c r="P8" s="2">
        <f t="shared" si="0"/>
        <v>0.023846153846153847</v>
      </c>
      <c r="Q8" s="2">
        <f t="shared" si="1"/>
        <v>0.02693772495295447</v>
      </c>
      <c r="R8" s="2"/>
      <c r="S8" s="2"/>
      <c r="T8" s="2"/>
    </row>
    <row r="9" spans="1:20" ht="12.75">
      <c r="A9" s="1" t="s">
        <v>25</v>
      </c>
      <c r="B9" s="2">
        <v>47.82</v>
      </c>
      <c r="C9" s="2">
        <v>47.97</v>
      </c>
      <c r="D9" s="2">
        <v>47.39</v>
      </c>
      <c r="E9" s="2">
        <v>47.87</v>
      </c>
      <c r="F9" s="2">
        <v>47.62</v>
      </c>
      <c r="G9" s="2">
        <v>47.31</v>
      </c>
      <c r="H9" s="2">
        <v>47.62</v>
      </c>
      <c r="I9" s="2">
        <v>48.27</v>
      </c>
      <c r="J9" s="2">
        <v>47.27</v>
      </c>
      <c r="K9" s="2">
        <v>46.8</v>
      </c>
      <c r="L9" s="2">
        <v>48.08</v>
      </c>
      <c r="M9" s="2">
        <v>47.59</v>
      </c>
      <c r="N9" s="2">
        <v>46.72</v>
      </c>
      <c r="O9" s="2"/>
      <c r="P9" s="2">
        <f t="shared" si="0"/>
        <v>47.56384615384616</v>
      </c>
      <c r="Q9" s="2">
        <f t="shared" si="1"/>
        <v>0.4630431668413566</v>
      </c>
      <c r="R9" s="2"/>
      <c r="S9" s="2"/>
      <c r="T9" s="2"/>
    </row>
    <row r="10" spans="1:20" ht="12.75">
      <c r="A10" s="1" t="s">
        <v>26</v>
      </c>
      <c r="B10" s="2">
        <v>37.01</v>
      </c>
      <c r="C10" s="2">
        <v>37.51</v>
      </c>
      <c r="D10" s="2">
        <v>37.04</v>
      </c>
      <c r="E10" s="2">
        <v>37.73</v>
      </c>
      <c r="F10" s="2">
        <v>36.99</v>
      </c>
      <c r="G10" s="2">
        <v>36.72</v>
      </c>
      <c r="H10" s="2">
        <v>37.08</v>
      </c>
      <c r="I10" s="2">
        <v>37.04</v>
      </c>
      <c r="J10" s="2">
        <v>36.41</v>
      </c>
      <c r="K10" s="2">
        <v>36.86</v>
      </c>
      <c r="L10" s="2">
        <v>37.21</v>
      </c>
      <c r="M10" s="2">
        <v>36.69</v>
      </c>
      <c r="N10" s="2">
        <v>36.93</v>
      </c>
      <c r="O10" s="2"/>
      <c r="P10" s="2">
        <f t="shared" si="0"/>
        <v>37.01692307692308</v>
      </c>
      <c r="Q10" s="2">
        <f t="shared" si="1"/>
        <v>0.3403768650428988</v>
      </c>
      <c r="R10" s="2"/>
      <c r="S10" s="2"/>
      <c r="T10" s="2"/>
    </row>
    <row r="11" spans="1:20" ht="12.75">
      <c r="A11" s="1" t="s">
        <v>27</v>
      </c>
      <c r="B11" s="2">
        <f>SUM(B4:B10)</f>
        <v>85.69</v>
      </c>
      <c r="C11" s="2">
        <f aca="true" t="shared" si="2" ref="C11:N11">SUM(C4:C10)</f>
        <v>86.36</v>
      </c>
      <c r="D11" s="2">
        <f t="shared" si="2"/>
        <v>85.25</v>
      </c>
      <c r="E11" s="2">
        <f t="shared" si="2"/>
        <v>86.5</v>
      </c>
      <c r="F11" s="2">
        <f t="shared" si="2"/>
        <v>85.35</v>
      </c>
      <c r="G11" s="2">
        <f t="shared" si="2"/>
        <v>84.87</v>
      </c>
      <c r="H11" s="2">
        <f t="shared" si="2"/>
        <v>85.58</v>
      </c>
      <c r="I11" s="2">
        <f t="shared" si="2"/>
        <v>86.2</v>
      </c>
      <c r="J11" s="2">
        <f t="shared" si="2"/>
        <v>84.64</v>
      </c>
      <c r="K11" s="2">
        <f t="shared" si="2"/>
        <v>84.63999999999999</v>
      </c>
      <c r="L11" s="2">
        <f t="shared" si="2"/>
        <v>86.16</v>
      </c>
      <c r="M11" s="2">
        <f t="shared" si="2"/>
        <v>85.06</v>
      </c>
      <c r="N11" s="2">
        <f t="shared" si="2"/>
        <v>84.4</v>
      </c>
      <c r="O11" s="2"/>
      <c r="P11" s="2">
        <f t="shared" si="0"/>
        <v>85.43846153846154</v>
      </c>
      <c r="Q11" s="2">
        <f t="shared" si="1"/>
        <v>0.7084707257402854</v>
      </c>
      <c r="R11" s="2"/>
      <c r="S11" s="2"/>
      <c r="T11" s="2"/>
    </row>
    <row r="12" spans="2:20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8" ht="12.75">
      <c r="A13" s="1" t="s">
        <v>65</v>
      </c>
      <c r="B13" s="2"/>
      <c r="C13" s="2"/>
      <c r="D13" s="2"/>
      <c r="E13" s="2"/>
      <c r="F13" s="2"/>
      <c r="G13" s="2"/>
      <c r="H13" s="2"/>
    </row>
    <row r="14" spans="1:17" ht="12.75">
      <c r="A14" s="1" t="s">
        <v>62</v>
      </c>
      <c r="B14" s="2">
        <v>8.8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6" ht="12.75">
      <c r="B16" s="1" t="s">
        <v>60</v>
      </c>
    </row>
    <row r="17" spans="1:2" ht="12.75">
      <c r="A17" s="1" t="s">
        <v>20</v>
      </c>
      <c r="B17" s="1">
        <v>35.45</v>
      </c>
    </row>
    <row r="18" spans="1:2" ht="12.75">
      <c r="A18" s="1" t="s">
        <v>21</v>
      </c>
      <c r="B18" s="1">
        <v>56.08</v>
      </c>
    </row>
    <row r="19" spans="1:2" ht="12.75">
      <c r="A19" s="1" t="s">
        <v>22</v>
      </c>
      <c r="B19" s="1">
        <v>64.07</v>
      </c>
    </row>
    <row r="20" spans="1:2" ht="12.75">
      <c r="A20" s="1" t="s">
        <v>23</v>
      </c>
      <c r="B20" s="1">
        <v>71.85</v>
      </c>
    </row>
    <row r="21" spans="1:2" ht="12.75">
      <c r="A21" s="1" t="s">
        <v>24</v>
      </c>
      <c r="B21" s="1">
        <v>79.55</v>
      </c>
    </row>
    <row r="22" spans="1:2" ht="12.75">
      <c r="A22" s="1" t="s">
        <v>25</v>
      </c>
      <c r="B22" s="1">
        <v>81.41</v>
      </c>
    </row>
    <row r="23" spans="1:2" ht="12.75">
      <c r="A23" s="1" t="s">
        <v>26</v>
      </c>
      <c r="B23" s="1">
        <v>229.84</v>
      </c>
    </row>
    <row r="24" spans="1:2" ht="12.75">
      <c r="A24" s="1" t="s">
        <v>61</v>
      </c>
      <c r="B24" s="1">
        <v>18.02</v>
      </c>
    </row>
    <row r="26" spans="2:3" ht="12.75">
      <c r="B26" s="1" t="s">
        <v>64</v>
      </c>
      <c r="C26" s="1" t="s">
        <v>58</v>
      </c>
    </row>
    <row r="27" spans="1:17" ht="12.75">
      <c r="A27" s="1" t="s">
        <v>20</v>
      </c>
      <c r="B27" s="4">
        <f>P4/B17</f>
        <v>8.679613757187804E-05</v>
      </c>
      <c r="C27" s="1">
        <v>1</v>
      </c>
      <c r="D27" s="4">
        <f>B27*C27</f>
        <v>8.679613757187804E-05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1" t="s">
        <v>21</v>
      </c>
      <c r="B28" s="4">
        <f>P5/B18</f>
        <v>0.0001097333479644464</v>
      </c>
      <c r="C28" s="1">
        <v>1</v>
      </c>
      <c r="D28" s="4">
        <f aca="true" t="shared" si="3" ref="D28:D34">B28*C28</f>
        <v>0.0001097333479644464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1" t="s">
        <v>22</v>
      </c>
      <c r="B29" s="4">
        <f>P6/B19</f>
        <v>0.00027614027926186507</v>
      </c>
      <c r="C29" s="1">
        <v>2</v>
      </c>
      <c r="D29" s="4">
        <f t="shared" si="3"/>
        <v>0.0005522805585237301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1" t="s">
        <v>23</v>
      </c>
      <c r="B30" s="4">
        <f>P7/B20</f>
        <v>0.011230662170119372</v>
      </c>
      <c r="C30" s="1">
        <v>1</v>
      </c>
      <c r="D30" s="4">
        <f t="shared" si="3"/>
        <v>0.011230662170119372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1" t="s">
        <v>24</v>
      </c>
      <c r="B31" s="4">
        <f>P8/B21</f>
        <v>0.0002997630904607649</v>
      </c>
      <c r="C31" s="1">
        <v>1</v>
      </c>
      <c r="D31" s="4">
        <f t="shared" si="3"/>
        <v>0.0002997630904607649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1" t="s">
        <v>25</v>
      </c>
      <c r="B32" s="4">
        <f>P9/B22</f>
        <v>0.584250659057194</v>
      </c>
      <c r="C32" s="1">
        <v>1</v>
      </c>
      <c r="D32" s="4">
        <f t="shared" si="3"/>
        <v>0.584250659057194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1" t="s">
        <v>26</v>
      </c>
      <c r="B33" s="4">
        <f>P10/B23</f>
        <v>0.16105518220032666</v>
      </c>
      <c r="C33" s="1">
        <v>5</v>
      </c>
      <c r="D33" s="4">
        <f t="shared" si="3"/>
        <v>0.8052759110016333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1" t="s">
        <v>62</v>
      </c>
      <c r="B34" s="4">
        <f>B14/B24</f>
        <v>0.48834628190899004</v>
      </c>
      <c r="C34" s="1">
        <v>1</v>
      </c>
      <c r="D34" s="4">
        <f t="shared" si="3"/>
        <v>0.48834628190899004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4" ht="12.75">
      <c r="A35" s="1" t="s">
        <v>59</v>
      </c>
      <c r="D35" s="4">
        <f>SUM(D27:D33)</f>
        <v>1.4018058053634674</v>
      </c>
    </row>
    <row r="37" ht="12.75">
      <c r="A37" s="1" t="s">
        <v>55</v>
      </c>
    </row>
    <row r="38" ht="12.75">
      <c r="A38" s="1">
        <f>4.5/D35</f>
        <v>3.210145073434916</v>
      </c>
    </row>
    <row r="39" spans="2:4" ht="12.75">
      <c r="B39" s="1" t="s">
        <v>56</v>
      </c>
      <c r="D39" s="1" t="s">
        <v>57</v>
      </c>
    </row>
    <row r="40" spans="1:4" ht="12.75">
      <c r="A40" s="4" t="s">
        <v>20</v>
      </c>
      <c r="B40" s="1">
        <v>1</v>
      </c>
      <c r="D40" s="2">
        <f>D27*$A$38*B40</f>
        <v>0.0002786281934195435</v>
      </c>
    </row>
    <row r="41" spans="1:8" ht="23.25">
      <c r="A41" s="4" t="s">
        <v>28</v>
      </c>
      <c r="B41" s="1">
        <v>1</v>
      </c>
      <c r="D41" s="2">
        <f aca="true" t="shared" si="4" ref="D41:D47">D28*$A$38*B41</f>
        <v>0.000352259966359587</v>
      </c>
      <c r="H41" s="5" t="s">
        <v>66</v>
      </c>
    </row>
    <row r="42" spans="1:4" ht="12.75">
      <c r="A42" s="4" t="s">
        <v>29</v>
      </c>
      <c r="B42" s="1">
        <v>0.5</v>
      </c>
      <c r="D42" s="2">
        <f t="shared" si="4"/>
        <v>0.0008864503570494181</v>
      </c>
    </row>
    <row r="43" spans="1:4" ht="12.75">
      <c r="A43" s="4" t="s">
        <v>30</v>
      </c>
      <c r="B43" s="1">
        <v>1</v>
      </c>
      <c r="D43" s="2">
        <f t="shared" si="4"/>
        <v>0.036052054836820585</v>
      </c>
    </row>
    <row r="44" spans="1:4" ht="12.75">
      <c r="A44" s="4" t="s">
        <v>31</v>
      </c>
      <c r="B44" s="1">
        <v>1</v>
      </c>
      <c r="D44" s="2">
        <f t="shared" si="4"/>
        <v>0.0009622830080402495</v>
      </c>
    </row>
    <row r="45" spans="1:4" ht="12.75">
      <c r="A45" s="4" t="s">
        <v>32</v>
      </c>
      <c r="B45" s="1">
        <v>1</v>
      </c>
      <c r="D45" s="2">
        <f t="shared" si="4"/>
        <v>1.8755293748235542</v>
      </c>
    </row>
    <row r="46" spans="1:4" ht="12.75">
      <c r="A46" s="4" t="s">
        <v>33</v>
      </c>
      <c r="B46" s="1">
        <v>0.4</v>
      </c>
      <c r="D46" s="2">
        <f t="shared" si="4"/>
        <v>1.034020999383083</v>
      </c>
    </row>
    <row r="47" spans="1:4" ht="12.75">
      <c r="A47" s="1" t="s">
        <v>63</v>
      </c>
      <c r="B47" s="1">
        <v>2</v>
      </c>
      <c r="D47" s="2">
        <f t="shared" si="4"/>
        <v>3.1353248220008063</v>
      </c>
    </row>
    <row r="52" spans="2:8" ht="12.75">
      <c r="B52" s="2"/>
      <c r="C52" s="2"/>
      <c r="D52" s="2"/>
      <c r="E52" s="2"/>
      <c r="F52" s="2"/>
      <c r="G52" s="2"/>
      <c r="H52" s="2"/>
    </row>
    <row r="53" spans="1:8" ht="12.75">
      <c r="A53" s="1" t="s">
        <v>34</v>
      </c>
      <c r="B53" s="1" t="s">
        <v>35</v>
      </c>
      <c r="C53" s="1" t="s">
        <v>36</v>
      </c>
      <c r="D53" s="1" t="s">
        <v>37</v>
      </c>
      <c r="E53" s="1" t="s">
        <v>38</v>
      </c>
      <c r="F53" s="1" t="s">
        <v>39</v>
      </c>
      <c r="G53" s="1" t="s">
        <v>40</v>
      </c>
      <c r="H53" s="1" t="s">
        <v>41</v>
      </c>
    </row>
    <row r="54" spans="1:8" ht="12.75">
      <c r="A54" s="1" t="s">
        <v>42</v>
      </c>
      <c r="B54" s="1" t="s">
        <v>33</v>
      </c>
      <c r="C54" s="1" t="s">
        <v>43</v>
      </c>
      <c r="D54" s="1">
        <v>20</v>
      </c>
      <c r="E54" s="1">
        <v>10</v>
      </c>
      <c r="F54" s="1">
        <v>600</v>
      </c>
      <c r="G54" s="1">
        <v>-600</v>
      </c>
      <c r="H54" s="1" t="s">
        <v>44</v>
      </c>
    </row>
    <row r="55" spans="1:8" ht="12.75">
      <c r="A55" s="1" t="s">
        <v>45</v>
      </c>
      <c r="B55" s="1" t="s">
        <v>20</v>
      </c>
      <c r="C55" s="1" t="s">
        <v>46</v>
      </c>
      <c r="D55" s="1">
        <v>20</v>
      </c>
      <c r="E55" s="1">
        <v>10</v>
      </c>
      <c r="F55" s="1">
        <v>250</v>
      </c>
      <c r="G55" s="1">
        <v>-200</v>
      </c>
      <c r="H55" s="1" t="s">
        <v>47</v>
      </c>
    </row>
    <row r="56" spans="1:8" ht="12.75">
      <c r="A56" s="1" t="s">
        <v>45</v>
      </c>
      <c r="B56" s="1" t="s">
        <v>28</v>
      </c>
      <c r="C56" s="1" t="s">
        <v>46</v>
      </c>
      <c r="D56" s="1">
        <v>20</v>
      </c>
      <c r="E56" s="1">
        <v>10</v>
      </c>
      <c r="F56" s="1">
        <v>600</v>
      </c>
      <c r="G56" s="1">
        <v>-600</v>
      </c>
      <c r="H56" s="1" t="s">
        <v>48</v>
      </c>
    </row>
    <row r="57" spans="1:8" ht="12.75">
      <c r="A57" s="1" t="s">
        <v>45</v>
      </c>
      <c r="B57" s="1" t="s">
        <v>29</v>
      </c>
      <c r="C57" s="1" t="s">
        <v>46</v>
      </c>
      <c r="D57" s="1">
        <v>20</v>
      </c>
      <c r="E57" s="1">
        <v>10</v>
      </c>
      <c r="F57" s="1">
        <v>600</v>
      </c>
      <c r="G57" s="1">
        <v>-600</v>
      </c>
      <c r="H57" s="1" t="s">
        <v>49</v>
      </c>
    </row>
    <row r="58" spans="1:8" ht="12.75">
      <c r="A58" s="1" t="s">
        <v>50</v>
      </c>
      <c r="B58" s="1" t="s">
        <v>30</v>
      </c>
      <c r="C58" s="1" t="s">
        <v>46</v>
      </c>
      <c r="D58" s="1">
        <v>20</v>
      </c>
      <c r="E58" s="1">
        <v>10</v>
      </c>
      <c r="F58" s="1">
        <v>500</v>
      </c>
      <c r="G58" s="1">
        <v>-500</v>
      </c>
      <c r="H58" s="1" t="s">
        <v>51</v>
      </c>
    </row>
    <row r="59" spans="1:8" ht="12.75">
      <c r="A59" s="1" t="s">
        <v>50</v>
      </c>
      <c r="B59" s="1" t="s">
        <v>31</v>
      </c>
      <c r="C59" s="1" t="s">
        <v>46</v>
      </c>
      <c r="D59" s="1">
        <v>20</v>
      </c>
      <c r="E59" s="1">
        <v>10</v>
      </c>
      <c r="F59" s="1">
        <v>500</v>
      </c>
      <c r="G59" s="1">
        <v>-500</v>
      </c>
      <c r="H59" s="1" t="s">
        <v>52</v>
      </c>
    </row>
    <row r="60" spans="1:8" ht="12.75">
      <c r="A60" s="1" t="s">
        <v>50</v>
      </c>
      <c r="B60" s="1" t="s">
        <v>32</v>
      </c>
      <c r="C60" s="1" t="s">
        <v>46</v>
      </c>
      <c r="D60" s="1">
        <v>20</v>
      </c>
      <c r="E60" s="1">
        <v>10</v>
      </c>
      <c r="F60" s="1">
        <v>500</v>
      </c>
      <c r="G60" s="1">
        <v>-500</v>
      </c>
      <c r="H60" s="1" t="s">
        <v>53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2006-12-14T01:52:01Z</dcterms:created>
  <dcterms:modified xsi:type="dcterms:W3CDTF">2012-02-20T21:54:07Z</dcterms:modified>
  <cp:category/>
  <cp:version/>
  <cp:contentType/>
  <cp:contentStatus/>
</cp:coreProperties>
</file>